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media/image1.bin" ContentType="image/png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6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1148" documentId="8_{C7734B69-1673-4AD0-BF7E-5A97C0489627}" xr6:coauthVersionLast="47" xr6:coauthVersionMax="47" xr10:uidLastSave="{B843E994-6E0B-4EB5-9532-AC35C2F44267}"/>
  <bookViews>
    <workbookView xWindow="38280" yWindow="-120" windowWidth="38640" windowHeight="21240" xr2:uid="{00000000-000D-0000-FFFF-FFFF00000000}"/>
  </bookViews>
  <sheets>
    <sheet name="Instructie" sheetId="2" r:id="rId1"/>
    <sheet name="A. Gebruiksoptimalisatie" sheetId="3" r:id="rId2"/>
    <sheet name="B. Transformatie Detailhandel" sheetId="8" r:id="rId3"/>
    <sheet name="C. Bedrijfsverplaatsing" sheetId="1" r:id="rId4"/>
    <sheet name="D. Gevelverbetering" sheetId="9" r:id="rId5"/>
    <sheet name="E. Planvorming" sheetId="10" r:id="rId6"/>
  </sheets>
  <definedNames>
    <definedName name="Aanvrager" comment="Naam aanvrager">Instructie!$B$2</definedName>
    <definedName name="Adres_pand" comment="Adresgegevens bedrijfspand">Instructie!$B$3</definedName>
    <definedName name="_xlnm.Print_Area" localSheetId="1">'A. Gebruiksoptimalisatie'!$A$1:$H$37</definedName>
    <definedName name="_xlnm.Print_Area" localSheetId="2">'B. Transformatie Detailhandel'!$A$1:$H$38</definedName>
    <definedName name="_xlnm.Print_Area" localSheetId="3">'C. Bedrijfsverplaatsing'!$A$1:$H$42</definedName>
    <definedName name="_xlnm.Print_Area" localSheetId="4">'D. Gevelverbetering'!$A$1:$H$36</definedName>
    <definedName name="_xlnm.Print_Area" localSheetId="5">'E. Planvorming'!$A$1:$H$36</definedName>
    <definedName name="Bedrijfsverplaatsing" localSheetId="1">'A. Gebruiksoptimalisatie'!#REF!</definedName>
    <definedName name="Bedrijfsverplaatsing" localSheetId="2">'B. Transformatie Detailhandel'!#REF!</definedName>
    <definedName name="Bedrijfsverplaatsing" localSheetId="4">'D. Gevelverbetering'!#REF!</definedName>
    <definedName name="Bedrijfsverplaatsing" localSheetId="5">'E. Planvorming'!#REF!</definedName>
    <definedName name="Bedrijfsverplaatsing" localSheetId="0">Instructie!#REF!</definedName>
    <definedName name="Bedrijfsverplaatsing">'C. Bedrijfsverplaatsing'!#REF!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9" l="1"/>
  <c r="D33" i="3"/>
  <c r="D33" i="8"/>
  <c r="D11" i="3"/>
  <c r="D12" i="3"/>
  <c r="D19" i="9"/>
  <c r="C28" i="10"/>
  <c r="D6" i="9"/>
  <c r="D7" i="9"/>
  <c r="C28" i="9"/>
  <c r="C37" i="1"/>
  <c r="C28" i="8"/>
  <c r="D8" i="3"/>
  <c r="D9" i="3"/>
  <c r="C28" i="3"/>
  <c r="D21" i="10" l="1"/>
  <c r="D8" i="9"/>
  <c r="D7" i="1"/>
  <c r="D8" i="1"/>
  <c r="D9" i="1"/>
  <c r="D9" i="8"/>
  <c r="D10" i="8"/>
  <c r="D11" i="8"/>
  <c r="D12" i="8"/>
  <c r="D13" i="8"/>
  <c r="D14" i="8"/>
  <c r="D24" i="10" l="1"/>
  <c r="D32" i="10" s="1"/>
  <c r="D26" i="10"/>
  <c r="D25" i="10"/>
  <c r="D27" i="10"/>
  <c r="D33" i="10"/>
  <c r="D33" i="9"/>
  <c r="D42" i="1"/>
  <c r="D20" i="9"/>
  <c r="D18" i="9"/>
  <c r="D17" i="9"/>
  <c r="D16" i="9"/>
  <c r="D15" i="9"/>
  <c r="D14" i="9"/>
  <c r="D12" i="9"/>
  <c r="D21" i="9"/>
  <c r="D20" i="8"/>
  <c r="D19" i="8"/>
  <c r="D17" i="8"/>
  <c r="D15" i="8"/>
  <c r="D21" i="8" s="1"/>
  <c r="D20" i="3"/>
  <c r="D16" i="3"/>
  <c r="D15" i="3"/>
  <c r="D14" i="3"/>
  <c r="D13" i="3"/>
  <c r="D10" i="3"/>
  <c r="D21" i="3" l="1"/>
  <c r="D31" i="3" s="1"/>
  <c r="D24" i="9"/>
  <c r="D25" i="9"/>
  <c r="D26" i="9"/>
  <c r="D27" i="9"/>
  <c r="D24" i="8"/>
  <c r="D31" i="8"/>
  <c r="D26" i="8"/>
  <c r="D27" i="8"/>
  <c r="D25" i="8"/>
  <c r="D28" i="10"/>
  <c r="D31" i="10"/>
  <c r="D31" i="9"/>
  <c r="D28" i="9" l="1"/>
  <c r="D32" i="8"/>
  <c r="D28" i="8"/>
  <c r="D25" i="3"/>
  <c r="D24" i="3"/>
  <c r="D26" i="3"/>
  <c r="D27" i="3"/>
  <c r="D19" i="1"/>
  <c r="B30" i="1"/>
  <c r="D32" i="3" l="1"/>
  <c r="D28" i="3"/>
  <c r="D10" i="1"/>
  <c r="D11" i="1"/>
  <c r="D12" i="1"/>
  <c r="D13" i="1"/>
  <c r="D14" i="1"/>
  <c r="D15" i="1"/>
  <c r="D16" i="1"/>
  <c r="D17" i="1"/>
  <c r="D18" i="1"/>
  <c r="D20" i="1" l="1"/>
  <c r="D40" i="1" s="1"/>
  <c r="D33" i="1" l="1"/>
  <c r="D36" i="1"/>
  <c r="D34" i="1"/>
  <c r="D35" i="1"/>
  <c r="D41" i="1" l="1"/>
  <c r="D37" i="1"/>
</calcChain>
</file>

<file path=xl/sharedStrings.xml><?xml version="1.0" encoding="utf-8"?>
<sst xmlns="http://schemas.openxmlformats.org/spreadsheetml/2006/main" count="156" uniqueCount="58">
  <si>
    <t>INSTRUCTIE AANVRAAG SUBSIDIE TRANSFORMATIEFONDS</t>
  </si>
  <si>
    <t xml:space="preserve">Aanvrager: </t>
  </si>
  <si>
    <t>Adres pand:</t>
  </si>
  <si>
    <t>Kernwinkelgebied (Venlo, Blerick, Tegelen)</t>
  </si>
  <si>
    <t>Aanloop kernwinkelgebied (Venlo, Tegelen)</t>
  </si>
  <si>
    <t>Buiten kernwinkelgebied (Venlo, Blerick, Tegelen)</t>
  </si>
  <si>
    <t>A</t>
  </si>
  <si>
    <r>
      <rPr>
        <b/>
        <sz val="12"/>
        <color theme="1" tint="0.34998626667073579"/>
        <rFont val="Arial"/>
        <family val="2"/>
      </rPr>
      <t>A</t>
    </r>
    <r>
      <rPr>
        <sz val="12"/>
        <color theme="1" tint="0.34998626667073579"/>
        <rFont val="Arial"/>
        <family val="2"/>
      </rPr>
      <t xml:space="preserve"> of </t>
    </r>
    <r>
      <rPr>
        <b/>
        <sz val="12"/>
        <color theme="1" tint="0.34998626667073579"/>
        <rFont val="Arial"/>
        <family val="2"/>
      </rPr>
      <t>B</t>
    </r>
  </si>
  <si>
    <t>B</t>
  </si>
  <si>
    <r>
      <rPr>
        <b/>
        <sz val="12"/>
        <color theme="1" tint="0.34998626667073579"/>
        <rFont val="Arial"/>
        <family val="2"/>
      </rPr>
      <t>C</t>
    </r>
    <r>
      <rPr>
        <sz val="12"/>
        <color theme="1" tint="0.34998626667073579"/>
        <rFont val="Arial"/>
        <family val="2"/>
      </rPr>
      <t xml:space="preserve"> (vestigingsgebied)</t>
    </r>
  </si>
  <si>
    <t>E</t>
  </si>
  <si>
    <t>D</t>
  </si>
  <si>
    <t>A. SUBSIDIE GEBRUIKSOPTIMALISATIE</t>
  </si>
  <si>
    <t>BEGROTING:</t>
  </si>
  <si>
    <t>Vermeld in onderstaande tabel de kosten per kostenpost. Specifieer de kosten zoveel mogelijk. Gebruik voor elke kostenpost één regel. U kunt zelf regels toevoegen. De begroting moet aansluiten bij de offertes/calculaties. Deze voegt u als bijlage(n) toe.</t>
  </si>
  <si>
    <t>BEGROTING</t>
  </si>
  <si>
    <t>Nr.</t>
  </si>
  <si>
    <t>Kostenpost</t>
  </si>
  <si>
    <t>Leverancier</t>
  </si>
  <si>
    <t>Bedrag (ex. BTW)</t>
  </si>
  <si>
    <t>Totaal</t>
  </si>
  <si>
    <t>DEKKINGSPLAN</t>
  </si>
  <si>
    <t>Financiering</t>
  </si>
  <si>
    <t>Toelichting</t>
  </si>
  <si>
    <t>Bedrag (ex BTW)</t>
  </si>
  <si>
    <t>Percentage</t>
  </si>
  <si>
    <t>Gevraagde subsidie</t>
  </si>
  <si>
    <t>Dit bedrag is maximaal 40% van de investering met een max van €50.000</t>
  </si>
  <si>
    <t xml:space="preserve">Eigen inbreng </t>
  </si>
  <si>
    <t>Het door u geïnvesteerde bedrag</t>
  </si>
  <si>
    <t xml:space="preserve">Anders, namelijk: </t>
  </si>
  <si>
    <r>
      <t>CONTROLE</t>
    </r>
    <r>
      <rPr>
        <sz val="16"/>
        <color rgb="FF000000"/>
        <rFont val="Arial"/>
        <family val="2"/>
      </rPr>
      <t>:</t>
    </r>
  </si>
  <si>
    <r>
      <t>Deze bijlage bevat een automatische controle. Onderstaande vragen worden automatisch beantwoord en moeten allemaal met '</t>
    </r>
    <r>
      <rPr>
        <b/>
        <sz val="11"/>
        <color rgb="FF000000"/>
        <rFont val="Arial"/>
        <family val="2"/>
      </rPr>
      <t>JA</t>
    </r>
    <r>
      <rPr>
        <sz val="11"/>
        <color rgb="FF000000"/>
        <rFont val="Arial"/>
        <family val="2"/>
      </rPr>
      <t>' beantwoord zijn. Een inhoudelijke beoordeling van de bijlage vindt plaats nadat u de aanvraag heeft ingediend.</t>
    </r>
  </si>
  <si>
    <t>Het totale investeringsbedrag komt overeen met het totaal van het dekkingsplan?</t>
  </si>
  <si>
    <t>De gevraagde subsidie bedraagt maximaal 40% van het investeringsbedrag?</t>
  </si>
  <si>
    <t>De gevraagde subsidie bedraagt maximaal €50.000?</t>
  </si>
  <si>
    <t>B. TRANSFORMATIE DETAILHANDEL</t>
  </si>
  <si>
    <t>C. BEDRIJFSVERPLAATSING</t>
  </si>
  <si>
    <t xml:space="preserve">Vul in de onderstaande tabel de huidige en de nieuwe huurprijs in. Het in te vullen bedrag is excl. btw, excl. gwe en excl. andere kosten/toeslagen. </t>
  </si>
  <si>
    <t>Is uw bedrijf verplaatst en is daardoor de huur gestegen? Dan heeft u recht op een eenmalige vergoeding. Dit betreft de zogenaamde huurgewenning.</t>
  </si>
  <si>
    <t>• Bij verplaatsing van het bedrijf naar Blerick of Tegelen:  € 1.500</t>
  </si>
  <si>
    <t>• Bij verplaatsing naar Venlo: € 3.000</t>
  </si>
  <si>
    <t>HUURKOSTEN</t>
  </si>
  <si>
    <t>Huurprijs per maand</t>
  </si>
  <si>
    <t>Bedrag</t>
  </si>
  <si>
    <t>Huidig pand</t>
  </si>
  <si>
    <t>Nieuw pand</t>
  </si>
  <si>
    <t xml:space="preserve">Verschil </t>
  </si>
  <si>
    <t>Dit bedrag is maximaal 40% van de investering met een max van €20.000</t>
  </si>
  <si>
    <t>De gevraagde subsidie + huurgewenning bedraagt maximaal €20.000?</t>
  </si>
  <si>
    <t>D. GEVELVERBETERING</t>
  </si>
  <si>
    <t>Dit bedrag is maximaal 40% van de investering met een max van €15.000</t>
  </si>
  <si>
    <t>De gevraagde subsidie bedraagt maximaal €15.000?</t>
  </si>
  <si>
    <t>E. PLANVORMING</t>
  </si>
  <si>
    <t>Dit bedrag is maximaal 70% van de investering met een max van €5.000</t>
  </si>
  <si>
    <t>De gevraagde subsidie bedraagt maximaal 70% van het investeringsbedrag?</t>
  </si>
  <si>
    <t>De gevraagde subsidie + huurgewenning bedraagt maximaal €5.000?</t>
  </si>
  <si>
    <t xml:space="preserve">Bij het aanvragen van één of meerdere onderdelen* van de subsidieregeling Transformatiefonds vragen wij u om per onderdeel een begroting en dekkingsplan op te stellen. Hiervoor gebruikt u dit bestand. Vul enkel de grijze (bewerkbare) cellen in. Naast dit voorblad bestaat dit Excelbestand uit 5 tabbladen. Vul per aan te vragen onderdeel het betreffende tabblad in. Voor de onderdelen waarvoor u géén subsidie aanvraagt hoeft u het tabblad niet in te vullen.  De afzonderlijke tabbladen bevatten een aantal automatische controlevragen, deze moeten allemaal met 'JA' beantwoord zijn. Een inhoudelijke beoordeling van de bijlage vindt plaats nadat u de aanvraag heeft ingediend.
*Als u subsidie wil aanvragen voor meerdere onderdelen, dan zijn daarbij de onderstaande combinaties mogelijk: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</si>
</sst>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8" formatCode="&quot;€&quot;\ #,##0.00;[Red]&quot;€&quot;\ \-#,##0.00"/>
    <numFmt numFmtId="164" formatCode="_(* #,##0_);_(* \(#,##0\);_(* &quot;-&quot;_);_(@_)"/>
    <numFmt numFmtId="165" formatCode="_(* #,##0.00_);_(* \(#,##0.00\);_(* &quot;-&quot;??_);_(@_)"/>
    <numFmt numFmtId="166" formatCode="[&lt;=9999999]###\-####;\(###\)\ ###\-####"/>
    <numFmt numFmtId="167" formatCode="_-&quot;kr&quot;\ * #,##0.00_-;\-&quot;kr&quot;\ * #,##0.00_-;_-&quot;kr&quot;\ * &quot;-&quot;??_-;_-@_-"/>
    <numFmt numFmtId="168" formatCode="_-&quot;kr&quot;\ * #,##0_-;\-&quot;kr&quot;\ * #,##0_-;_-&quot;kr&quot;\ * &quot;-&quot;_-;_-@_-"/>
    <numFmt numFmtId="169" formatCode="&quot;€&quot;\ #,##0.00"/>
  </numFmts>
  <fonts count="61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0"/>
      <color theme="1" tint="0.24994659260841701"/>
      <name val="Calibri"/>
      <family val="2"/>
      <scheme val="major"/>
    </font>
    <font>
      <b/>
      <sz val="10"/>
      <color theme="1" tint="0.24994659260841701"/>
      <name val="Calibri"/>
      <family val="2"/>
      <scheme val="major"/>
    </font>
    <font>
      <sz val="22"/>
      <color theme="3" tint="0.24994659260841701"/>
      <name val="Calibri"/>
      <family val="2"/>
      <scheme val="major"/>
    </font>
    <font>
      <sz val="11"/>
      <color theme="4" tint="-0.499984740745262"/>
      <name val="Calibri"/>
      <family val="2"/>
      <scheme val="minor"/>
    </font>
    <font>
      <sz val="10"/>
      <color theme="1" tint="0.24994659260841701"/>
      <name val="Calibri"/>
      <family val="2"/>
      <scheme val="minor"/>
    </font>
    <font>
      <sz val="18"/>
      <color theme="3"/>
      <name val="Calibri"/>
      <family val="2"/>
      <charset val="134"/>
      <scheme val="major"/>
    </font>
    <font>
      <b/>
      <sz val="11"/>
      <color theme="3"/>
      <name val="Calibri"/>
      <family val="2"/>
      <charset val="134"/>
      <scheme val="minor"/>
    </font>
    <font>
      <sz val="11"/>
      <color rgb="FF006100"/>
      <name val="Calibri"/>
      <family val="2"/>
      <charset val="134"/>
      <scheme val="minor"/>
    </font>
    <font>
      <sz val="11"/>
      <color rgb="FF9C0006"/>
      <name val="Calibri"/>
      <family val="2"/>
      <charset val="134"/>
      <scheme val="minor"/>
    </font>
    <font>
      <sz val="11"/>
      <color rgb="FF9C5700"/>
      <name val="Calibri"/>
      <family val="2"/>
      <charset val="134"/>
      <scheme val="minor"/>
    </font>
    <font>
      <sz val="11"/>
      <color rgb="FF3F3F76"/>
      <name val="Calibri"/>
      <family val="2"/>
      <charset val="134"/>
      <scheme val="minor"/>
    </font>
    <font>
      <b/>
      <sz val="11"/>
      <color rgb="FF3F3F3F"/>
      <name val="Calibri"/>
      <family val="2"/>
      <charset val="134"/>
      <scheme val="minor"/>
    </font>
    <font>
      <b/>
      <sz val="11"/>
      <color rgb="FFFA7D00"/>
      <name val="Calibri"/>
      <family val="2"/>
      <charset val="134"/>
      <scheme val="minor"/>
    </font>
    <font>
      <sz val="11"/>
      <color rgb="FFFA7D00"/>
      <name val="Calibri"/>
      <family val="2"/>
      <charset val="134"/>
      <scheme val="minor"/>
    </font>
    <font>
      <b/>
      <sz val="11"/>
      <color theme="0"/>
      <name val="Calibri"/>
      <family val="2"/>
      <charset val="134"/>
      <scheme val="minor"/>
    </font>
    <font>
      <sz val="11"/>
      <color rgb="FFFF0000"/>
      <name val="Calibri"/>
      <family val="2"/>
      <charset val="134"/>
      <scheme val="minor"/>
    </font>
    <font>
      <i/>
      <sz val="11"/>
      <color rgb="FF7F7F7F"/>
      <name val="Calibri"/>
      <family val="2"/>
      <charset val="134"/>
      <scheme val="minor"/>
    </font>
    <font>
      <b/>
      <sz val="11"/>
      <color theme="1"/>
      <name val="Calibri"/>
      <family val="2"/>
      <charset val="134"/>
      <scheme val="minor"/>
    </font>
    <font>
      <sz val="11"/>
      <color theme="0"/>
      <name val="Calibri"/>
      <family val="2"/>
      <charset val="134"/>
      <scheme val="minor"/>
    </font>
    <font>
      <sz val="8"/>
      <name val="Calibri"/>
      <family val="2"/>
      <scheme val="minor"/>
    </font>
    <font>
      <b/>
      <sz val="20"/>
      <color theme="8"/>
      <name val="URW Form"/>
      <family val="3"/>
    </font>
    <font>
      <b/>
      <sz val="36"/>
      <color rgb="FF11175E"/>
      <name val="Arial"/>
      <family val="2"/>
    </font>
    <font>
      <sz val="10"/>
      <color theme="1" tint="0.24994659260841701"/>
      <name val="Arial"/>
      <family val="2"/>
    </font>
    <font>
      <b/>
      <sz val="14"/>
      <color rgb="FF11175E"/>
      <name val="Arial"/>
      <family val="2"/>
    </font>
    <font>
      <b/>
      <sz val="20"/>
      <color theme="4"/>
      <name val="Arial"/>
      <family val="2"/>
    </font>
    <font>
      <b/>
      <sz val="14"/>
      <name val="Arial"/>
      <family val="2"/>
    </font>
    <font>
      <b/>
      <sz val="14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sz val="12"/>
      <color theme="1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24994659260841701"/>
      <name val="Arial"/>
      <family val="2"/>
    </font>
    <font>
      <sz val="14"/>
      <color theme="1" tint="0.34998626667073579"/>
      <name val="Arial"/>
      <family val="2"/>
    </font>
    <font>
      <b/>
      <sz val="14"/>
      <color theme="1" tint="0.24994659260841701"/>
      <name val="Arial"/>
      <family val="2"/>
    </font>
    <font>
      <sz val="14"/>
      <color theme="1" tint="0.24994659260841701"/>
      <name val="Arial"/>
      <family val="2"/>
    </font>
    <font>
      <b/>
      <sz val="11"/>
      <color theme="1" tint="0.24994659260841701"/>
      <name val="Arial"/>
      <family val="2"/>
    </font>
    <font>
      <sz val="11"/>
      <color theme="1" tint="0.24994659260841701"/>
      <name val="Arial"/>
      <family val="2"/>
    </font>
    <font>
      <sz val="12"/>
      <color rgb="FF404040"/>
      <name val="Arial"/>
      <family val="2"/>
    </font>
    <font>
      <sz val="12"/>
      <color rgb="FF595959"/>
      <name val="Arial"/>
      <family val="2"/>
    </font>
    <font>
      <b/>
      <sz val="12"/>
      <color rgb="FF595959"/>
      <name val="Arial"/>
      <family val="2"/>
    </font>
    <font>
      <sz val="10"/>
      <color theme="1" tint="0.24994659260841701"/>
      <name val="Arial"/>
    </font>
    <font>
      <b/>
      <sz val="14"/>
      <color rgb="FF11175E"/>
      <name val="Arial"/>
    </font>
    <font>
      <b/>
      <sz val="20"/>
      <color theme="4"/>
      <name val="Arial"/>
    </font>
    <font>
      <b/>
      <sz val="14"/>
      <name val="Arial"/>
    </font>
    <font>
      <b/>
      <sz val="14"/>
      <color theme="1" tint="0.34998626667073579"/>
      <name val="Arial"/>
    </font>
    <font>
      <sz val="12"/>
      <color theme="1" tint="0.34998626667073579"/>
      <name val="Arial"/>
    </font>
    <font>
      <b/>
      <sz val="12"/>
      <color theme="1" tint="0.34998626667073579"/>
      <name val="Arial"/>
    </font>
    <font>
      <sz val="14"/>
      <color theme="1" tint="0.34998626667073579"/>
      <name val="Arial"/>
    </font>
    <font>
      <b/>
      <sz val="11"/>
      <color theme="1" tint="0.24994659260841701"/>
      <name val="Arial"/>
    </font>
    <font>
      <sz val="11"/>
      <color theme="1" tint="0.24994659260841701"/>
      <name val="Arial"/>
    </font>
    <font>
      <b/>
      <sz val="14"/>
      <color theme="1" tint="0.24994659260841701"/>
      <name val="Arial"/>
    </font>
    <font>
      <b/>
      <sz val="14"/>
      <color rgb="FF000000"/>
      <name val="Arial"/>
      <family val="2"/>
    </font>
    <font>
      <sz val="11"/>
      <color rgb="FF000000"/>
      <name val="URW Form"/>
      <family val="3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theme="0"/>
      <name val="Arial"/>
      <family val="2"/>
    </font>
    <font>
      <b/>
      <sz val="28"/>
      <color rgb="FF11175E"/>
      <name val="Arial"/>
      <family val="2"/>
    </font>
    <font>
      <sz val="12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49">
    <xf numFmtId="0" fontId="0" fillId="0" borderId="0"/>
    <xf numFmtId="0" fontId="4" fillId="0" borderId="1" applyNumberFormat="0" applyFill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166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6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95">
    <xf numFmtId="0" fontId="0" fillId="0" borderId="0" xfId="0"/>
    <xf numFmtId="49" fontId="59" fillId="0" borderId="0" xfId="0" applyNumberFormat="1" applyFont="1" applyAlignment="1">
      <alignment vertical="top"/>
    </xf>
    <xf numFmtId="0" fontId="32" fillId="0" borderId="0" xfId="0" applyFont="1" applyAlignment="1">
      <alignment horizontal="right" vertical="center"/>
    </xf>
    <xf numFmtId="49" fontId="28" fillId="2" borderId="0" xfId="0" applyNumberFormat="1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1" fillId="2" borderId="0" xfId="0" applyNumberFormat="1" applyFont="1" applyFill="1" applyAlignment="1">
      <alignment horizontal="center" vertical="center"/>
    </xf>
    <xf numFmtId="49" fontId="29" fillId="2" borderId="0" xfId="0" applyNumberFormat="1" applyFont="1" applyFill="1" applyAlignment="1">
      <alignment horizontal="center" vertical="center"/>
    </xf>
    <xf numFmtId="49" fontId="40" fillId="2" borderId="0" xfId="0" applyNumberFormat="1" applyFont="1" applyFill="1" applyAlignment="1">
      <alignment horizontal="center" vertical="center"/>
    </xf>
    <xf numFmtId="169" fontId="29" fillId="2" borderId="0" xfId="0" applyNumberFormat="1" applyFont="1" applyFill="1" applyAlignment="1">
      <alignment horizontal="center" vertical="center"/>
    </xf>
    <xf numFmtId="49" fontId="39" fillId="2" borderId="0" xfId="0" applyNumberFormat="1" applyFont="1" applyFill="1" applyAlignment="1">
      <alignment horizontal="center" vertical="center"/>
    </xf>
    <xf numFmtId="169" fontId="31" fillId="2" borderId="0" xfId="0" applyNumberFormat="1" applyFont="1" applyFill="1" applyAlignment="1">
      <alignment horizontal="center" vertical="center"/>
    </xf>
    <xf numFmtId="169" fontId="30" fillId="2" borderId="0" xfId="0" applyNumberFormat="1" applyFont="1" applyFill="1" applyAlignment="1">
      <alignment horizontal="center" vertical="center"/>
    </xf>
    <xf numFmtId="49" fontId="38" fillId="2" borderId="11" xfId="0" applyNumberFormat="1" applyFont="1" applyFill="1" applyBorder="1" applyAlignment="1">
      <alignment horizontal="left" vertical="center" indent="1"/>
    </xf>
    <xf numFmtId="49" fontId="23" fillId="0" borderId="0" xfId="0" applyNumberFormat="1" applyFont="1" applyAlignment="1" applyProtection="1">
      <alignment vertical="top"/>
      <protection locked="0"/>
    </xf>
    <xf numFmtId="0" fontId="24" fillId="0" borderId="0" xfId="0" applyFont="1" applyProtection="1">
      <protection locked="0"/>
    </xf>
    <xf numFmtId="0" fontId="0" fillId="0" borderId="0" xfId="0" applyProtection="1">
      <protection locked="0"/>
    </xf>
    <xf numFmtId="0" fontId="28" fillId="2" borderId="0" xfId="0" applyFont="1" applyFill="1" applyAlignment="1" applyProtection="1">
      <alignment horizontal="center" vertical="center"/>
      <protection locked="0"/>
    </xf>
    <xf numFmtId="169" fontId="29" fillId="2" borderId="0" xfId="0" applyNumberFormat="1" applyFont="1" applyFill="1" applyAlignment="1" applyProtection="1">
      <alignment horizontal="center" vertical="center"/>
      <protection locked="0"/>
    </xf>
    <xf numFmtId="49" fontId="29" fillId="2" borderId="0" xfId="0" applyNumberFormat="1" applyFont="1" applyFill="1" applyAlignment="1" applyProtection="1">
      <alignment horizontal="center" vertical="center"/>
      <protection locked="0"/>
    </xf>
    <xf numFmtId="49" fontId="0" fillId="0" borderId="0" xfId="0" applyNumberFormat="1" applyProtection="1">
      <protection locked="0"/>
    </xf>
    <xf numFmtId="0" fontId="29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vertical="center"/>
    </xf>
    <xf numFmtId="0" fontId="2" fillId="0" borderId="0" xfId="0" applyFont="1" applyProtection="1">
      <protection locked="0"/>
    </xf>
    <xf numFmtId="0" fontId="22" fillId="0" borderId="0" xfId="0" applyFont="1" applyAlignment="1" applyProtection="1">
      <alignment horizontal="left" vertical="center" indent="1"/>
      <protection locked="0"/>
    </xf>
    <xf numFmtId="169" fontId="29" fillId="3" borderId="0" xfId="0" applyNumberFormat="1" applyFont="1" applyFill="1" applyAlignment="1" applyProtection="1">
      <alignment horizontal="center" vertical="center"/>
      <protection locked="0"/>
    </xf>
    <xf numFmtId="0" fontId="29" fillId="2" borderId="0" xfId="0" applyFont="1" applyFill="1" applyAlignment="1" applyProtection="1">
      <alignment horizontal="left" vertical="center" indent="1"/>
      <protection locked="0"/>
    </xf>
    <xf numFmtId="0" fontId="29" fillId="0" borderId="0" xfId="0" applyFont="1" applyAlignment="1" applyProtection="1">
      <alignment horizontal="left" vertical="center" indent="1"/>
      <protection locked="0"/>
    </xf>
    <xf numFmtId="169" fontId="29" fillId="0" borderId="0" xfId="0" applyNumberFormat="1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left" vertical="center" indent="1"/>
      <protection locked="0"/>
    </xf>
    <xf numFmtId="169" fontId="31" fillId="0" borderId="0" xfId="0" applyNumberFormat="1" applyFont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59" fillId="0" borderId="0" xfId="0" applyFont="1"/>
    <xf numFmtId="0" fontId="52" fillId="0" borderId="0" xfId="0" applyFont="1"/>
    <xf numFmtId="0" fontId="25" fillId="0" borderId="0" xfId="0" applyFont="1" applyAlignment="1">
      <alignment horizontal="left" vertical="top"/>
    </xf>
    <xf numFmtId="0" fontId="24" fillId="0" borderId="0" xfId="0" applyFont="1"/>
    <xf numFmtId="0" fontId="27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9" fontId="29" fillId="2" borderId="0" xfId="10" applyFont="1" applyFill="1" applyAlignment="1" applyProtection="1">
      <alignment horizontal="center" vertical="center"/>
    </xf>
    <xf numFmtId="10" fontId="31" fillId="2" borderId="0" xfId="0" applyNumberFormat="1" applyFont="1" applyFill="1" applyAlignment="1">
      <alignment horizontal="center" vertical="center"/>
    </xf>
    <xf numFmtId="0" fontId="54" fillId="0" borderId="0" xfId="0" applyFont="1"/>
    <xf numFmtId="0" fontId="36" fillId="2" borderId="0" xfId="0" applyFont="1" applyFill="1" applyAlignment="1">
      <alignment vertical="center"/>
    </xf>
    <xf numFmtId="169" fontId="37" fillId="2" borderId="0" xfId="0" applyNumberFormat="1" applyFont="1" applyFill="1" applyAlignment="1">
      <alignment vertical="center"/>
    </xf>
    <xf numFmtId="0" fontId="58" fillId="0" borderId="0" xfId="0" applyFont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2" fillId="0" borderId="0" xfId="0" applyFont="1"/>
    <xf numFmtId="169" fontId="29" fillId="0" borderId="0" xfId="0" applyNumberFormat="1" applyFont="1" applyAlignment="1">
      <alignment horizontal="center" vertical="center"/>
    </xf>
    <xf numFmtId="169" fontId="31" fillId="0" borderId="0" xfId="0" applyNumberFormat="1" applyFont="1" applyAlignment="1">
      <alignment horizontal="center" vertical="center"/>
    </xf>
    <xf numFmtId="0" fontId="28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 indent="1"/>
      <protection locked="0"/>
    </xf>
    <xf numFmtId="169" fontId="32" fillId="0" borderId="0" xfId="0" applyNumberFormat="1" applyFont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169" fontId="30" fillId="0" borderId="0" xfId="0" applyNumberFormat="1" applyFont="1" applyAlignment="1">
      <alignment horizontal="center" vertical="center"/>
    </xf>
    <xf numFmtId="0" fontId="56" fillId="0" borderId="0" xfId="0" applyFont="1"/>
    <xf numFmtId="0" fontId="18" fillId="0" borderId="0" xfId="23" applyAlignment="1" applyProtection="1">
      <alignment vertical="top" wrapText="1"/>
    </xf>
    <xf numFmtId="0" fontId="25" fillId="0" borderId="0" xfId="0" applyFont="1" applyAlignment="1">
      <alignment vertical="top" wrapText="1"/>
    </xf>
    <xf numFmtId="0" fontId="18" fillId="0" borderId="0" xfId="23" applyAlignment="1" applyProtection="1">
      <alignment vertical="top"/>
    </xf>
    <xf numFmtId="0" fontId="25" fillId="0" borderId="0" xfId="0" applyFont="1" applyAlignment="1">
      <alignment horizontal="left" vertical="top" wrapText="1"/>
    </xf>
    <xf numFmtId="169" fontId="29" fillId="2" borderId="0" xfId="0" applyNumberFormat="1" applyFont="1" applyFill="1" applyAlignment="1">
      <alignment horizontal="center" vertical="center" wrapText="1"/>
    </xf>
    <xf numFmtId="0" fontId="29" fillId="2" borderId="0" xfId="0" applyFont="1" applyFill="1" applyAlignment="1">
      <alignment horizontal="left" vertical="center" indent="1"/>
    </xf>
    <xf numFmtId="0" fontId="41" fillId="0" borderId="0" xfId="0" applyFont="1" applyProtection="1">
      <protection locked="0"/>
    </xf>
    <xf numFmtId="0" fontId="42" fillId="0" borderId="0" xfId="0" applyFont="1" applyAlignment="1" applyProtection="1">
      <alignment horizontal="left" vertical="top"/>
      <protection locked="0"/>
    </xf>
    <xf numFmtId="169" fontId="46" fillId="3" borderId="0" xfId="0" applyNumberFormat="1" applyFont="1" applyFill="1" applyAlignment="1" applyProtection="1">
      <alignment horizontal="center" vertical="center"/>
      <protection locked="0"/>
    </xf>
    <xf numFmtId="0" fontId="48" fillId="2" borderId="0" xfId="0" applyFont="1" applyFill="1" applyAlignment="1" applyProtection="1">
      <alignment horizontal="center" vertical="center"/>
      <protection locked="0"/>
    </xf>
    <xf numFmtId="0" fontId="48" fillId="2" borderId="0" xfId="0" applyFont="1" applyFill="1" applyAlignment="1" applyProtection="1">
      <alignment horizontal="center" vertical="center" wrapText="1"/>
      <protection locked="0"/>
    </xf>
    <xf numFmtId="169" fontId="46" fillId="2" borderId="0" xfId="0" applyNumberFormat="1" applyFont="1" applyFill="1" applyAlignment="1" applyProtection="1">
      <alignment horizontal="center" vertical="center"/>
      <protection locked="0"/>
    </xf>
    <xf numFmtId="0" fontId="46" fillId="2" borderId="0" xfId="0" applyFont="1" applyFill="1" applyAlignment="1" applyProtection="1">
      <alignment horizontal="left" vertical="center" indent="1"/>
      <protection locked="0"/>
    </xf>
    <xf numFmtId="0" fontId="46" fillId="0" borderId="0" xfId="0" applyFont="1" applyAlignment="1" applyProtection="1">
      <alignment horizontal="left" vertical="center" indent="1"/>
      <protection locked="0"/>
    </xf>
    <xf numFmtId="169" fontId="46" fillId="0" borderId="0" xfId="0" applyNumberFormat="1" applyFont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left" vertical="center" indent="1"/>
      <protection locked="0"/>
    </xf>
    <xf numFmtId="169" fontId="47" fillId="0" borderId="0" xfId="0" applyNumberFormat="1" applyFont="1" applyAlignment="1" applyProtection="1">
      <alignment horizontal="center" vertical="center"/>
      <protection locked="0"/>
    </xf>
    <xf numFmtId="0" fontId="44" fillId="2" borderId="0" xfId="0" applyFont="1" applyFill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45" fillId="2" borderId="0" xfId="0" applyFont="1" applyFill="1" applyAlignment="1">
      <alignment horizontal="center" vertical="center" wrapText="1"/>
    </xf>
    <xf numFmtId="0" fontId="45" fillId="2" borderId="0" xfId="0" applyFont="1" applyFill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9" fontId="46" fillId="2" borderId="0" xfId="10" applyFont="1" applyFill="1" applyAlignment="1" applyProtection="1">
      <alignment horizontal="center" vertical="center"/>
    </xf>
    <xf numFmtId="169" fontId="46" fillId="2" borderId="0" xfId="0" applyNumberFormat="1" applyFont="1" applyFill="1" applyAlignment="1">
      <alignment horizontal="center" vertical="center"/>
    </xf>
    <xf numFmtId="0" fontId="49" fillId="2" borderId="0" xfId="0" applyFont="1" applyFill="1" applyAlignment="1">
      <alignment vertical="center"/>
    </xf>
    <xf numFmtId="169" fontId="50" fillId="2" borderId="0" xfId="0" applyNumberFormat="1" applyFont="1" applyFill="1" applyAlignment="1">
      <alignment vertical="center"/>
    </xf>
    <xf numFmtId="0" fontId="51" fillId="2" borderId="0" xfId="0" applyFont="1" applyFill="1" applyAlignment="1">
      <alignment vertical="center"/>
    </xf>
    <xf numFmtId="0" fontId="32" fillId="3" borderId="0" xfId="0" applyFont="1" applyFill="1" applyAlignment="1" applyProtection="1">
      <alignment vertical="center"/>
      <protection locked="0"/>
    </xf>
    <xf numFmtId="0" fontId="60" fillId="0" borderId="0" xfId="0" applyFont="1" applyAlignment="1">
      <alignment horizontal="left" vertical="top" wrapText="1"/>
    </xf>
    <xf numFmtId="0" fontId="53" fillId="0" borderId="0" xfId="0" applyFont="1" applyAlignment="1">
      <alignment horizontal="left" wrapText="1"/>
    </xf>
    <xf numFmtId="0" fontId="56" fillId="0" borderId="0" xfId="0" applyFont="1" applyAlignment="1">
      <alignment horizontal="left" wrapText="1"/>
    </xf>
    <xf numFmtId="0" fontId="26" fillId="0" borderId="0" xfId="0" applyFont="1" applyAlignment="1">
      <alignment horizontal="center" vertical="center"/>
    </xf>
    <xf numFmtId="0" fontId="34" fillId="0" borderId="0" xfId="2" applyFont="1" applyFill="1" applyBorder="1" applyAlignment="1" applyProtection="1">
      <alignment horizontal="left" vertical="center" wrapText="1" indent="1"/>
      <protection locked="0"/>
    </xf>
    <xf numFmtId="8" fontId="28" fillId="0" borderId="0" xfId="0" applyNumberFormat="1" applyFont="1" applyAlignment="1" applyProtection="1">
      <alignment horizontal="center" vertical="center"/>
      <protection locked="0"/>
    </xf>
    <xf numFmtId="8" fontId="35" fillId="0" borderId="0" xfId="0" applyNumberFormat="1" applyFont="1" applyAlignment="1" applyProtection="1">
      <alignment horizontal="center" vertical="center"/>
      <protection locked="0"/>
    </xf>
    <xf numFmtId="0" fontId="53" fillId="0" borderId="0" xfId="0" applyFont="1" applyAlignment="1">
      <alignment horizontal="left" vertical="top" wrapText="1"/>
    </xf>
    <xf numFmtId="0" fontId="43" fillId="0" borderId="0" xfId="0" applyFont="1" applyAlignment="1">
      <alignment horizontal="center" vertical="center"/>
    </xf>
  </cellXfs>
  <cellStyles count="49">
    <cellStyle name="20% - Accent1" xfId="26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7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erekening" xfId="18" builtinId="22" customBuiltin="1"/>
    <cellStyle name="Controlecel" xfId="20" builtinId="23" customBuiltin="1"/>
    <cellStyle name="Datum" xfId="5" xr:uid="{FE33F3B2-B201-45AD-A81E-81BCB12ED9D2}"/>
    <cellStyle name="Gekoppelde cel" xfId="19" builtinId="24" customBuiltin="1"/>
    <cellStyle name="Goed" xfId="13" builtinId="26" customBuiltin="1"/>
    <cellStyle name="Invoer" xfId="16" builtinId="20" customBuiltin="1"/>
    <cellStyle name="Komma" xfId="6" builtinId="3" customBuiltin="1"/>
    <cellStyle name="Komma [0]" xfId="7" builtinId="6" customBuiltin="1"/>
    <cellStyle name="Kop 1" xfId="1" builtinId="16" customBuiltin="1"/>
    <cellStyle name="Kop 2" xfId="2" builtinId="17" customBuiltin="1"/>
    <cellStyle name="Kop 3" xfId="3" builtinId="18" customBuiltin="1"/>
    <cellStyle name="Kop 4" xfId="12" builtinId="19" customBuiltin="1"/>
    <cellStyle name="Neutraal" xfId="15" builtinId="28" customBuiltin="1"/>
    <cellStyle name="Notitie" xfId="22" builtinId="10" customBuiltin="1"/>
    <cellStyle name="Ongeldig" xfId="14" builtinId="27" customBuiltin="1"/>
    <cellStyle name="Procent" xfId="10" builtinId="5" customBuiltin="1"/>
    <cellStyle name="Standaard" xfId="0" builtinId="0" customBuiltin="1"/>
    <cellStyle name="Telefoon" xfId="4" xr:uid="{70E46558-98AC-446F-861A-54F270CBD905}"/>
    <cellStyle name="Titel" xfId="11" builtinId="15" customBuiltin="1"/>
    <cellStyle name="Totaal" xfId="24" builtinId="25" customBuiltin="1"/>
    <cellStyle name="Uitvoer" xfId="17" builtinId="21" customBuiltin="1"/>
    <cellStyle name="Valuta" xfId="8" builtinId="4" customBuiltin="1"/>
    <cellStyle name="Valuta [0]" xfId="9" builtinId="7" customBuiltin="1"/>
    <cellStyle name="Verklarende tekst" xfId="23" builtinId="53" customBuiltin="1"/>
    <cellStyle name="Waarschuwingstekst" xfId="21" builtinId="11" customBuiltin="1"/>
  </cellStyles>
  <dxfs count="19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scheme val="none"/>
      </font>
      <numFmt numFmtId="169" formatCode="&quot;€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border>
        <top style="thin">
          <color rgb="FFD9D9D9"/>
        </top>
      </border>
    </dxf>
    <dxf>
      <font>
        <strike val="0"/>
        <outline val="0"/>
        <shadow val="0"/>
        <u val="none"/>
        <vertAlign val="baseline"/>
        <sz val="12"/>
        <color rgb="FF40404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  <border diagonalUp="0" diagonalDown="0">
        <left style="thin">
          <color rgb="FFD9D9D9"/>
        </left>
        <right style="thin">
          <color rgb="FFD9D9D9"/>
        </right>
        <top/>
        <bottom/>
      </border>
      <protection locked="0" hidden="0"/>
    </dxf>
    <dxf>
      <border diagonalUp="0" diagonalDown="0">
        <left/>
        <right/>
        <top style="thin">
          <color rgb="FF5B9BD5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rgb="FF595959"/>
        <name val="Arial"/>
        <scheme val="none"/>
      </font>
      <alignment horizontal="left" vertical="center" textRotation="0" indent="1" justifyLastLine="0" shrinkToFit="0" readingOrder="0"/>
      <protection locked="0" hidden="0"/>
    </dxf>
    <dxf>
      <border>
        <bottom style="thin">
          <color rgb="FFD9D9D9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scheme val="none"/>
      </font>
      <numFmt numFmtId="169" formatCode="&quot;€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scheme val="none"/>
      </font>
      <numFmt numFmtId="169" formatCode="&quot;€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border>
        <top style="thin">
          <color rgb="FFD9D9D9"/>
        </top>
      </border>
    </dxf>
    <dxf>
      <font>
        <strike val="0"/>
        <outline val="0"/>
        <shadow val="0"/>
        <u val="none"/>
        <vertAlign val="baseline"/>
        <sz val="12"/>
        <color rgb="FF40404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  <border diagonalUp="0" diagonalDown="0">
        <left style="thin">
          <color rgb="FFD9D9D9"/>
        </left>
        <right style="thin">
          <color rgb="FFD9D9D9"/>
        </right>
        <top/>
        <bottom/>
      </border>
      <protection locked="0" hidden="0"/>
    </dxf>
    <dxf>
      <border diagonalUp="0" diagonalDown="0">
        <left/>
        <right/>
        <top style="thin">
          <color rgb="FF5B9BD5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rgb="FF595959"/>
        <name val="Arial"/>
        <scheme val="none"/>
      </font>
      <alignment horizontal="left" vertical="center" textRotation="0" indent="1" justifyLastLine="0" shrinkToFit="0" readingOrder="0"/>
      <protection locked="0" hidden="0"/>
    </dxf>
    <dxf>
      <border>
        <bottom style="thin">
          <color rgb="FFD9D9D9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ill>
        <patternFill>
          <bgColor rgb="FFAA1D39"/>
        </patternFill>
      </fill>
    </dxf>
    <dxf>
      <fill>
        <patternFill>
          <bgColor rgb="FF2C880D"/>
        </patternFill>
      </fill>
    </dxf>
    <dxf>
      <fill>
        <patternFill>
          <bgColor rgb="FFC93751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border>
        <top style="thin">
          <color rgb="FFD9D9D9"/>
        </top>
      </border>
    </dxf>
    <dxf>
      <font>
        <strike val="0"/>
        <outline val="0"/>
        <shadow val="0"/>
        <u val="none"/>
        <vertAlign val="baseline"/>
        <sz val="12"/>
        <color rgb="FF40404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  <border diagonalUp="0" diagonalDown="0">
        <left style="thin">
          <color rgb="FFD9D9D9"/>
        </left>
        <right style="thin">
          <color rgb="FFD9D9D9"/>
        </right>
        <top/>
        <bottom/>
      </border>
      <protection locked="0" hidden="0"/>
    </dxf>
    <dxf>
      <border diagonalUp="0" diagonalDown="0">
        <left/>
        <right/>
        <top style="thin">
          <color rgb="FF5B9BD5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rgb="FF595959"/>
        <name val="Arial"/>
        <family val="2"/>
        <scheme val="none"/>
      </font>
      <alignment horizontal="left" vertical="center" textRotation="0" indent="1" justifyLastLine="0" shrinkToFit="0" readingOrder="0"/>
      <protection locked="0" hidden="0"/>
    </dxf>
    <dxf>
      <border>
        <bottom style="thin">
          <color rgb="FFD9D9D9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border>
        <top style="thin">
          <color rgb="FFD9D9D9"/>
        </top>
      </border>
    </dxf>
    <dxf>
      <font>
        <strike val="0"/>
        <outline val="0"/>
        <shadow val="0"/>
        <u val="none"/>
        <vertAlign val="baseline"/>
        <sz val="12"/>
        <color rgb="FF40404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  <border diagonalUp="0" diagonalDown="0">
        <left style="thin">
          <color rgb="FFD9D9D9"/>
        </left>
        <right style="thin">
          <color rgb="FFD9D9D9"/>
        </right>
        <top/>
        <bottom/>
      </border>
      <protection locked="0" hidden="0"/>
    </dxf>
    <dxf>
      <border diagonalUp="0" diagonalDown="0">
        <left/>
        <right/>
        <top style="thin">
          <color rgb="FF5B9BD5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rgb="FF595959"/>
        <name val="Arial"/>
        <family val="2"/>
        <scheme val="none"/>
      </font>
      <alignment horizontal="left" vertical="center" textRotation="0" indent="1" justifyLastLine="0" shrinkToFit="0" readingOrder="0"/>
      <protection locked="0" hidden="0"/>
    </dxf>
    <dxf>
      <border>
        <bottom style="thin">
          <color rgb="FFD9D9D9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ill>
        <patternFill>
          <bgColor rgb="FFAA1D39"/>
        </patternFill>
      </fill>
    </dxf>
    <dxf>
      <fill>
        <patternFill>
          <bgColor rgb="FF2C880D"/>
        </patternFill>
      </fill>
    </dxf>
    <dxf>
      <fill>
        <patternFill>
          <bgColor rgb="FFC93751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border diagonalUp="0" diagonalDown="0">
        <left/>
        <right/>
        <top style="thin">
          <color theme="8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alignment horizontal="left" vertical="center" textRotation="0" indent="1" justifyLastLine="0" shrinkToFit="0" readingOrder="0"/>
      <protection locked="0" hidden="0"/>
    </dxf>
    <dxf>
      <border>
        <bottom style="thin">
          <color theme="0" tint="-0.14996795556505021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border diagonalUp="0" diagonalDown="0">
        <left/>
        <right/>
        <top style="thin">
          <color theme="8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alignment horizontal="left" vertical="center" textRotation="0" indent="1" justifyLastLine="0" shrinkToFit="0" readingOrder="0"/>
      <protection locked="0" hidden="0"/>
    </dxf>
    <dxf>
      <border>
        <bottom style="thin">
          <color theme="0" tint="-0.14996795556505021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border>
        <top style="thin">
          <color theme="0" tint="-0.14996795556505021"/>
        </top>
      </border>
    </dxf>
    <dxf>
      <font>
        <strike val="0"/>
        <outline val="0"/>
        <shadow val="0"/>
        <u val="none"/>
        <vertAlign val="baseline"/>
        <sz val="12"/>
        <color theme="1" tint="0.2499465926084170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0" hidden="0"/>
    </dxf>
    <dxf>
      <border diagonalUp="0" diagonalDown="0">
        <left/>
        <right/>
        <top style="thin">
          <color theme="8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alignment horizontal="left" vertical="center" textRotation="0" indent="1" justifyLastLine="0" shrinkToFit="0" readingOrder="0"/>
      <protection locked="0" hidden="0"/>
    </dxf>
    <dxf>
      <border>
        <bottom style="thin">
          <color theme="0" tint="-0.14996795556505021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1" hidden="0"/>
    </dxf>
    <dxf>
      <fill>
        <patternFill>
          <bgColor rgb="FFAA1D39"/>
        </patternFill>
      </fill>
    </dxf>
    <dxf>
      <fill>
        <patternFill>
          <bgColor rgb="FF2C880D"/>
        </patternFill>
      </fill>
    </dxf>
    <dxf>
      <fill>
        <patternFill>
          <bgColor rgb="FFC93751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border>
        <top style="thin">
          <color rgb="FFD9D9D9"/>
        </top>
      </border>
    </dxf>
    <dxf>
      <font>
        <strike val="0"/>
        <outline val="0"/>
        <shadow val="0"/>
        <u val="none"/>
        <vertAlign val="baseline"/>
        <sz val="12"/>
        <color rgb="FF40404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  <border diagonalUp="0" diagonalDown="0">
        <left style="thin">
          <color rgb="FFD9D9D9"/>
        </left>
        <right style="thin">
          <color rgb="FFD9D9D9"/>
        </right>
        <top/>
        <bottom/>
      </border>
      <protection locked="1" hidden="0"/>
    </dxf>
    <dxf>
      <border diagonalUp="0" diagonalDown="0">
        <left/>
        <right/>
        <top style="thin">
          <color rgb="FF5B9BD5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rgb="FF595959"/>
        <name val="Arial"/>
        <family val="2"/>
        <scheme val="none"/>
      </font>
      <alignment horizontal="left" vertical="center" textRotation="0" indent="1" justifyLastLine="0" shrinkToFit="0" readingOrder="0"/>
      <protection locked="1" hidden="0"/>
    </dxf>
    <dxf>
      <border>
        <bottom style="thin">
          <color rgb="FFD9D9D9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border>
        <top style="thin">
          <color rgb="FFD9D9D9"/>
        </top>
      </border>
    </dxf>
    <dxf>
      <font>
        <strike val="0"/>
        <outline val="0"/>
        <shadow val="0"/>
        <u val="none"/>
        <vertAlign val="baseline"/>
        <sz val="12"/>
        <color rgb="FF40404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  <border diagonalUp="0" diagonalDown="0">
        <left style="thin">
          <color rgb="FFD9D9D9"/>
        </left>
        <right style="thin">
          <color rgb="FFD9D9D9"/>
        </right>
        <top/>
        <bottom/>
      </border>
      <protection locked="0" hidden="0"/>
    </dxf>
    <dxf>
      <border diagonalUp="0" diagonalDown="0">
        <left/>
        <right/>
        <top style="thin">
          <color rgb="FF5B9BD5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rgb="FF595959"/>
        <name val="Arial"/>
        <family val="2"/>
        <scheme val="none"/>
      </font>
      <alignment horizontal="left" vertical="center" textRotation="0" indent="1" justifyLastLine="0" shrinkToFit="0" readingOrder="0"/>
      <protection locked="0" hidden="0"/>
    </dxf>
    <dxf>
      <border>
        <bottom style="thin">
          <color rgb="FFD9D9D9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1" hidden="0"/>
    </dxf>
    <dxf>
      <fill>
        <patternFill>
          <bgColor rgb="FFAA1D39"/>
        </patternFill>
      </fill>
    </dxf>
    <dxf>
      <fill>
        <patternFill>
          <bgColor rgb="FF2C880D"/>
        </patternFill>
      </fill>
    </dxf>
    <dxf>
      <fill>
        <patternFill>
          <bgColor rgb="FFC93751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border>
        <top style="thin">
          <color rgb="FFD9D9D9"/>
        </top>
      </border>
    </dxf>
    <dxf>
      <font>
        <strike val="0"/>
        <outline val="0"/>
        <shadow val="0"/>
        <u val="none"/>
        <vertAlign val="baseline"/>
        <sz val="12"/>
        <color rgb="FF40404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  <border diagonalUp="0" diagonalDown="0">
        <left style="thin">
          <color rgb="FFD9D9D9"/>
        </left>
        <right style="thin">
          <color rgb="FFD9D9D9"/>
        </right>
        <top/>
        <bottom/>
      </border>
      <protection locked="1" hidden="0"/>
    </dxf>
    <dxf>
      <border diagonalUp="0" diagonalDown="0">
        <left/>
        <right/>
        <top style="thin">
          <color rgb="FF5B9BD5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rgb="FF595959"/>
        <name val="Arial"/>
        <family val="2"/>
        <scheme val="none"/>
      </font>
      <alignment horizontal="left" vertical="center" textRotation="0" indent="1" justifyLastLine="0" shrinkToFit="0" readingOrder="0"/>
      <protection locked="1" hidden="0"/>
    </dxf>
    <dxf>
      <border>
        <bottom style="thin">
          <color rgb="FFD9D9D9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border>
        <top style="thin">
          <color rgb="FFD9D9D9"/>
        </top>
      </border>
    </dxf>
    <dxf>
      <font>
        <strike val="0"/>
        <outline val="0"/>
        <shadow val="0"/>
        <u val="none"/>
        <vertAlign val="baseline"/>
        <sz val="12"/>
        <color rgb="FF40404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  <border diagonalUp="0" diagonalDown="0">
        <left style="thin">
          <color rgb="FFD9D9D9"/>
        </left>
        <right style="thin">
          <color rgb="FFD9D9D9"/>
        </right>
        <top/>
        <bottom/>
      </border>
      <protection locked="0" hidden="0"/>
    </dxf>
    <dxf>
      <border diagonalUp="0" diagonalDown="0">
        <left/>
        <right/>
        <top style="thin">
          <color rgb="FF5B9BD5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rgb="FF595959"/>
        <name val="Arial"/>
        <family val="2"/>
        <scheme val="none"/>
      </font>
      <alignment horizontal="left" vertical="center" textRotation="0" indent="1" justifyLastLine="0" shrinkToFit="0" readingOrder="0"/>
      <protection locked="0" hidden="0"/>
    </dxf>
    <dxf>
      <border>
        <bottom style="thin">
          <color rgb="FFD9D9D9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1" hidden="0"/>
    </dxf>
    <dxf>
      <fill>
        <patternFill>
          <bgColor rgb="FFAA1D39"/>
        </patternFill>
      </fill>
    </dxf>
    <dxf>
      <fill>
        <patternFill>
          <bgColor rgb="FF2C880D"/>
        </patternFill>
      </fill>
    </dxf>
    <dxf>
      <fill>
        <patternFill>
          <bgColor rgb="FFC93751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04040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rgb="FFD9D9D9"/>
        </left>
        <right style="thin">
          <color rgb="FFD9D9D9"/>
        </right>
        <top style="thin">
          <color rgb="FFD9D9D9"/>
        </top>
        <bottom/>
      </border>
      <protection locked="1" hidden="0"/>
    </dxf>
    <dxf>
      <font>
        <b val="0"/>
        <i val="0"/>
        <strike val="0"/>
        <outline val="0"/>
        <shadow val="0"/>
        <u val="none"/>
        <vertAlign val="baseline"/>
        <sz val="12"/>
        <color rgb="FF595959"/>
        <name val="Arial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outline val="0"/>
        <shadow val="0"/>
        <u val="none"/>
        <vertAlign val="baseline"/>
        <sz val="12"/>
        <color theme="1" tint="0.34998626667073579"/>
        <name val="Arial"/>
        <family val="2"/>
        <scheme val="none"/>
      </font>
      <numFmt numFmtId="169" formatCode="&quot;€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border>
        <top style="thin">
          <color rgb="FFD9D9D9"/>
        </top>
      </border>
    </dxf>
    <dxf>
      <font>
        <strike val="0"/>
        <outline val="0"/>
        <shadow val="0"/>
        <u val="none"/>
        <vertAlign val="baseline"/>
        <sz val="12"/>
        <color rgb="FF40404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indent="1" justifyLastLine="0" shrinkToFit="0" readingOrder="0"/>
      <border diagonalUp="0" diagonalDown="0">
        <left style="thin">
          <color rgb="FFD9D9D9"/>
        </left>
        <right style="thin">
          <color rgb="FFD9D9D9"/>
        </right>
        <top/>
        <bottom/>
      </border>
      <protection locked="1" hidden="0"/>
    </dxf>
    <dxf>
      <border diagonalUp="0" diagonalDown="0">
        <left/>
        <right/>
        <top style="thin">
          <color rgb="FF5B9BD5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rgb="FF595959"/>
        <name val="Arial"/>
        <family val="2"/>
        <scheme val="none"/>
      </font>
      <alignment horizontal="left" vertical="center" textRotation="0" indent="1" justifyLastLine="0" shrinkToFit="0" readingOrder="0"/>
      <protection locked="1" hidden="0"/>
    </dxf>
    <dxf>
      <border>
        <bottom style="thin">
          <color rgb="FFD9D9D9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theme="1" tint="0.34998626667073579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</border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i val="0"/>
      </font>
      <fill>
        <patternFill>
          <bgColor theme="0" tint="-4.9989318521683403E-2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2" defaultTableStyle="TableStyleMedium2" defaultPivotStyle="PivotStyleLight16">
    <tableStyle name="Adresboek" pivot="0" count="3" xr9:uid="{00000000-0011-0000-FFFF-FFFF00000000}">
      <tableStyleElement type="wholeTable" dxfId="196"/>
      <tableStyleElement type="headerRow" dxfId="195"/>
      <tableStyleElement type="totalRow" dxfId="194"/>
    </tableStyle>
    <tableStyle name="Persoonlijk maandbudget" pivot="0" count="7" xr9:uid="{DF2684C2-C435-47FA-9646-E632C3AE8948}">
      <tableStyleElement type="wholeTable" dxfId="193"/>
      <tableStyleElement type="headerRow" dxfId="192"/>
      <tableStyleElement type="totalRow" dxfId="191"/>
      <tableStyleElement type="firstColumn" dxfId="190"/>
      <tableStyleElement type="lastColumn" dxfId="189"/>
      <tableStyleElement type="firstRowStripe" dxfId="188"/>
      <tableStyleElement type="firstColumnStripe" dxfId="187"/>
    </tableStyle>
  </tableStyles>
  <colors>
    <mruColors>
      <color rgb="FFAA1D39"/>
      <color rgb="FFC93751"/>
      <color rgb="FF2C880D"/>
      <color rgb="FFEEEEEE"/>
      <color rgb="FFFBFBFB"/>
      <color rgb="FF1117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bin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bin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bin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bin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bin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b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6</xdr:row>
      <xdr:rowOff>0</xdr:rowOff>
    </xdr:from>
    <xdr:ext cx="184731" cy="264560"/>
    <xdr:sp macro="" textlink="">
      <xdr:nvSpPr>
        <xdr:cNvPr id="2" name="Tekstvak 1" descr="Vermeld in onderstaande tabel de kosten per activiteit. ">
          <a:extLst>
            <a:ext uri="{FF2B5EF4-FFF2-40B4-BE49-F238E27FC236}">
              <a16:creationId xmlns:a16="http://schemas.microsoft.com/office/drawing/2014/main" id="{76E91F08-EF56-4F49-A840-A8C25A57C661}"/>
            </a:ext>
          </a:extLst>
        </xdr:cNvPr>
        <xdr:cNvSpPr txBox="1"/>
      </xdr:nvSpPr>
      <xdr:spPr>
        <a:xfrm>
          <a:off x="12077700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NL" sz="1100"/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7</xdr:col>
      <xdr:colOff>447040</xdr:colOff>
      <xdr:row>2</xdr:row>
      <xdr:rowOff>100241</xdr:rowOff>
    </xdr:to>
    <xdr:pic>
      <xdr:nvPicPr>
        <xdr:cNvPr id="9" name="ImageHeader" descr="Logo gemeente Venlo">
          <a:extLst>
            <a:ext uri="{FF2B5EF4-FFF2-40B4-BE49-F238E27FC236}">
              <a16:creationId xmlns:a16="http://schemas.microsoft.com/office/drawing/2014/main" id="{424C3646-F838-4885-AB2E-7F0B1160780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/>
      </xdr:blipFill>
      <xdr:spPr>
        <a:xfrm>
          <a:off x="9201150" y="0"/>
          <a:ext cx="1803400" cy="11324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9</xdr:row>
      <xdr:rowOff>161925</xdr:rowOff>
    </xdr:from>
    <xdr:ext cx="184731" cy="264560"/>
    <xdr:sp macro="" textlink="">
      <xdr:nvSpPr>
        <xdr:cNvPr id="2" name="Tekstvak 1" descr="Vermeld in onderstaande tabel de kosten per activiteit. ">
          <a:extLst>
            <a:ext uri="{FF2B5EF4-FFF2-40B4-BE49-F238E27FC236}">
              <a16:creationId xmlns:a16="http://schemas.microsoft.com/office/drawing/2014/main" id="{0EC05977-D959-4F7D-BAD1-FE0177E87C9D}"/>
            </a:ext>
          </a:extLst>
        </xdr:cNvPr>
        <xdr:cNvSpPr txBox="1"/>
      </xdr:nvSpPr>
      <xdr:spPr>
        <a:xfrm>
          <a:off x="12077700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NL" sz="1100"/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7</xdr:col>
      <xdr:colOff>441325</xdr:colOff>
      <xdr:row>2</xdr:row>
      <xdr:rowOff>27598</xdr:rowOff>
    </xdr:to>
    <xdr:pic>
      <xdr:nvPicPr>
        <xdr:cNvPr id="7" name="ImageHeader" descr="Logo gemeente Venlo">
          <a:extLst>
            <a:ext uri="{FF2B5EF4-FFF2-40B4-BE49-F238E27FC236}">
              <a16:creationId xmlns:a16="http://schemas.microsoft.com/office/drawing/2014/main" id="{DBC1B7BF-807F-45DE-BF81-44A47255199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/>
      </xdr:blipFill>
      <xdr:spPr>
        <a:xfrm>
          <a:off x="11896725" y="0"/>
          <a:ext cx="1803400" cy="11324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9</xdr:row>
      <xdr:rowOff>161925</xdr:rowOff>
    </xdr:from>
    <xdr:ext cx="184731" cy="264560"/>
    <xdr:sp macro="" textlink="">
      <xdr:nvSpPr>
        <xdr:cNvPr id="2" name="Tekstvak 1" descr="Vermeld in onderstaande tabel de kosten per activiteit. ">
          <a:extLst>
            <a:ext uri="{FF2B5EF4-FFF2-40B4-BE49-F238E27FC236}">
              <a16:creationId xmlns:a16="http://schemas.microsoft.com/office/drawing/2014/main" id="{7F22E4FA-7F60-4BBF-8BFC-FE3455411B85}"/>
            </a:ext>
          </a:extLst>
        </xdr:cNvPr>
        <xdr:cNvSpPr txBox="1"/>
      </xdr:nvSpPr>
      <xdr:spPr>
        <a:xfrm>
          <a:off x="12077700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NL" sz="1100"/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7</xdr:col>
      <xdr:colOff>441325</xdr:colOff>
      <xdr:row>2</xdr:row>
      <xdr:rowOff>27598</xdr:rowOff>
    </xdr:to>
    <xdr:pic>
      <xdr:nvPicPr>
        <xdr:cNvPr id="5" name="ImageHeader" descr="Logo gemeente Venlo">
          <a:extLst>
            <a:ext uri="{FF2B5EF4-FFF2-40B4-BE49-F238E27FC236}">
              <a16:creationId xmlns:a16="http://schemas.microsoft.com/office/drawing/2014/main" id="{2DA13084-0365-4608-8918-BE44CC9954C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/>
      </xdr:blipFill>
      <xdr:spPr>
        <a:xfrm>
          <a:off x="11896725" y="0"/>
          <a:ext cx="1803400" cy="11324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8</xdr:row>
      <xdr:rowOff>161925</xdr:rowOff>
    </xdr:from>
    <xdr:ext cx="184731" cy="264560"/>
    <xdr:sp macro="" textlink="">
      <xdr:nvSpPr>
        <xdr:cNvPr id="4" name="Tekstvak 3" descr="Vermeld in onderstaande tabel de kosten per activiteit. ">
          <a:extLst>
            <a:ext uri="{FF2B5EF4-FFF2-40B4-BE49-F238E27FC236}">
              <a16:creationId xmlns:a16="http://schemas.microsoft.com/office/drawing/2014/main" id="{C05DA919-7F4A-CBE3-C969-2F8A0BD1911D}"/>
            </a:ext>
          </a:extLst>
        </xdr:cNvPr>
        <xdr:cNvSpPr txBox="1"/>
      </xdr:nvSpPr>
      <xdr:spPr>
        <a:xfrm>
          <a:off x="8953500" y="461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NL" sz="1100"/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7</xdr:col>
      <xdr:colOff>441325</xdr:colOff>
      <xdr:row>2</xdr:row>
      <xdr:rowOff>27598</xdr:rowOff>
    </xdr:to>
    <xdr:pic>
      <xdr:nvPicPr>
        <xdr:cNvPr id="6" name="ImageHeader" descr="Logo gemeente Venlo">
          <a:extLst>
            <a:ext uri="{FF2B5EF4-FFF2-40B4-BE49-F238E27FC236}">
              <a16:creationId xmlns:a16="http://schemas.microsoft.com/office/drawing/2014/main" id="{72CC2705-B746-4A20-9B1A-6891D18AFAF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/>
      </xdr:blipFill>
      <xdr:spPr>
        <a:xfrm>
          <a:off x="11896725" y="0"/>
          <a:ext cx="1803400" cy="113249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9</xdr:row>
      <xdr:rowOff>161925</xdr:rowOff>
    </xdr:from>
    <xdr:ext cx="184731" cy="264560"/>
    <xdr:sp macro="" textlink="">
      <xdr:nvSpPr>
        <xdr:cNvPr id="2" name="Tekstvak 1" descr="Vermeld in onderstaande tabel de kosten per activiteit. ">
          <a:extLst>
            <a:ext uri="{FF2B5EF4-FFF2-40B4-BE49-F238E27FC236}">
              <a16:creationId xmlns:a16="http://schemas.microsoft.com/office/drawing/2014/main" id="{59CCF4AB-692A-4685-9F00-1C5EC9D6E3AB}"/>
            </a:ext>
          </a:extLst>
        </xdr:cNvPr>
        <xdr:cNvSpPr txBox="1"/>
      </xdr:nvSpPr>
      <xdr:spPr>
        <a:xfrm>
          <a:off x="12077700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NL" sz="1100"/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7</xdr:col>
      <xdr:colOff>441325</xdr:colOff>
      <xdr:row>2</xdr:row>
      <xdr:rowOff>27598</xdr:rowOff>
    </xdr:to>
    <xdr:pic>
      <xdr:nvPicPr>
        <xdr:cNvPr id="5" name="ImageHeader" descr="Logo gemeente Venlo">
          <a:extLst>
            <a:ext uri="{FF2B5EF4-FFF2-40B4-BE49-F238E27FC236}">
              <a16:creationId xmlns:a16="http://schemas.microsoft.com/office/drawing/2014/main" id="{4F647B40-6133-49AF-A4AE-8C4730B27AC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/>
      </xdr:blipFill>
      <xdr:spPr>
        <a:xfrm>
          <a:off x="11896725" y="0"/>
          <a:ext cx="1803400" cy="11324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9</xdr:row>
      <xdr:rowOff>161925</xdr:rowOff>
    </xdr:from>
    <xdr:ext cx="184731" cy="264560"/>
    <xdr:sp macro="" textlink="">
      <xdr:nvSpPr>
        <xdr:cNvPr id="2" name="Tekstvak 1" descr="Vermeld in onderstaande tabel de kosten per activiteit. ">
          <a:extLst>
            <a:ext uri="{FF2B5EF4-FFF2-40B4-BE49-F238E27FC236}">
              <a16:creationId xmlns:a16="http://schemas.microsoft.com/office/drawing/2014/main" id="{A063861C-C88C-4255-9ABA-75CFF5F299E7}"/>
            </a:ext>
          </a:extLst>
        </xdr:cNvPr>
        <xdr:cNvSpPr txBox="1"/>
      </xdr:nvSpPr>
      <xdr:spPr>
        <a:xfrm>
          <a:off x="12077700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NL" sz="1100"/>
        </a:p>
      </xdr:txBody>
    </xdr:sp>
    <xdr:clientData/>
  </xdr:oneCellAnchor>
  <xdr:twoCellAnchor editAs="oneCell">
    <xdr:from>
      <xdr:col>3</xdr:col>
      <xdr:colOff>1304192</xdr:colOff>
      <xdr:row>0</xdr:row>
      <xdr:rowOff>124557</xdr:rowOff>
    </xdr:from>
    <xdr:to>
      <xdr:col>7</xdr:col>
      <xdr:colOff>133594</xdr:colOff>
      <xdr:row>2</xdr:row>
      <xdr:rowOff>366467</xdr:rowOff>
    </xdr:to>
    <xdr:pic>
      <xdr:nvPicPr>
        <xdr:cNvPr id="5" name="ImageHeader" descr="Logo gemeente Venlo">
          <a:extLst>
            <a:ext uri="{FF2B5EF4-FFF2-40B4-BE49-F238E27FC236}">
              <a16:creationId xmlns:a16="http://schemas.microsoft.com/office/drawing/2014/main" id="{F7859621-1EB8-4021-AC86-277DD695027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/>
      </xdr:blipFill>
      <xdr:spPr>
        <a:xfrm>
          <a:off x="11591192" y="124557"/>
          <a:ext cx="1811460" cy="113396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5214767B-A99C-4F55-870E-7ACA55D721BC}" name="Combinatiemogelijkheden" displayName="Combinatiemogelijkheden" ref="A7:C12" totalsRowCount="1" headerRowDxfId="186" dataDxfId="184" totalsRowDxfId="182" headerRowBorderDxfId="185" tableBorderDxfId="183" totalsRowBorderDxfId="181">
  <tableColumns count="3">
    <tableColumn id="3" xr3:uid="{38410817-12AD-4C11-A7C9-B573185372E7}" name="Kernwinkelgebied (Venlo, Blerick, Tegelen)" dataDxfId="180" totalsRowDxfId="179"/>
    <tableColumn id="4" xr3:uid="{55CE8053-0FC8-4175-B462-1414B208EABA}" name="Aanloop kernwinkelgebied (Venlo, Tegelen)" dataDxfId="178" totalsRowDxfId="177"/>
    <tableColumn id="1" xr3:uid="{6D8FDA8C-CFBC-429D-AFAC-8487D8A57FD6}" name="Buiten kernwinkelgebied (Venlo, Blerick, Tegelen)" dataDxfId="176" totalsRowDxfId="175"/>
  </tableColumns>
  <tableStyleInfo name="Adresboek" showFirstColumn="1" showLastColumn="1" showRowStripes="1" showColumnStripes="0"/>
  <extLst>
    <ext xmlns:x14="http://schemas.microsoft.com/office/spreadsheetml/2009/9/main" uri="{504A1905-F514-4f6f-8877-14C23A59335A}">
      <x14:table altTextSummary="In deze tabel vindt u een overzicht van de combinatiemogellijkheden.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DA29FFC0-4B7F-4F77-8AB2-DD90957FB278}" name="Dekkingsplan_gevelverbetering" displayName="Dekkingsplan_gevelverbetering" ref="A23:D28" totalsRowCount="1" headerRowDxfId="46" dataDxfId="44" totalsRowDxfId="42" headerRowBorderDxfId="45" tableBorderDxfId="43" totalsRowBorderDxfId="41">
  <autoFilter ref="A23:D27" xr:uid="{B82A0FCE-8DEB-4D33-946C-2D0B290B98F5}">
    <filterColumn colId="0" hiddenButton="1"/>
    <filterColumn colId="1" hiddenButton="1"/>
    <filterColumn colId="2" hiddenButton="1"/>
    <filterColumn colId="3" hiddenButton="1"/>
  </autoFilter>
  <tableColumns count="4">
    <tableColumn id="1" xr3:uid="{B1A4CE53-5570-4724-91E8-2944253F3D2D}" name="Financiering" totalsRowLabel="Totaal" dataDxfId="40" totalsRowDxfId="39"/>
    <tableColumn id="2" xr3:uid="{41F767F2-E25A-428C-A588-B4966BE31A54}" name="Toelichting" dataDxfId="38" totalsRowDxfId="37"/>
    <tableColumn id="3" xr3:uid="{A1186AF7-8E47-4F29-8C26-4CC36CF7FD30}" name="Bedrag (ex BTW)" totalsRowFunction="custom" dataDxfId="36" totalsRowDxfId="35">
      <totalsRowFormula>SUM(Dekkingsplan_gevelverbetering[Bedrag (ex BTW)])</totalsRowFormula>
    </tableColumn>
    <tableColumn id="4" xr3:uid="{244DF706-02C1-4163-BB63-AA007CC4919D}" name="Percentage" totalsRowFunction="sum" dataDxfId="34" totalsRowDxfId="33" dataCellStyle="Procent">
      <calculatedColumnFormula>IFERROR(C24/$D$21,0)</calculatedColumnFormula>
    </tableColumn>
  </tableColumns>
  <tableStyleInfo name="Adresboek" showFirstColumn="1" showLastColumn="1" showRowStripes="1" showColumnStripes="0"/>
  <extLst>
    <ext xmlns:x14="http://schemas.microsoft.com/office/spreadsheetml/2009/9/main" uri="{504A1905-F514-4f6f-8877-14C23A59335A}">
      <x14:table altTextSummary="Vul hier het dekkingsplan in. In het dekkingsplan vermeldt u voor welk bedrag u subsidie aanvraagt en welke bedragen u zelf inbrengt. Ook inbreng van derden moet u opgeven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5C3DC772-6FC3-41DA-B7A8-DCE0B9A973F7}" name="Begroting_planvorming" displayName="Begroting_planvorming" ref="A5:D21" totalsRowCount="1" headerRowDxfId="27" dataDxfId="25" totalsRowDxfId="23" headerRowBorderDxfId="26" tableBorderDxfId="24" totalsRowBorderDxfId="22">
  <autoFilter ref="A5:D20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CAEC88CB-B930-4D92-A7D4-1DF3E167798F}" name="Nr." totalsRowLabel="Totaal" dataDxfId="21" totalsRowDxfId="20"/>
    <tableColumn id="2" xr3:uid="{2AD00C32-8FB1-44B7-A0F1-76E34F87E119}" name="Kostenpost" dataDxfId="19" totalsRowDxfId="18"/>
    <tableColumn id="3" xr3:uid="{82480DDC-9EA2-4D2B-AFE1-D96AF54DB18F}" name="Leverancier" dataDxfId="17" totalsRowDxfId="16"/>
    <tableColumn id="4" xr3:uid="{09A081F8-09AC-4FCF-8FC4-50E29625FE87}" name="Bedrag (ex. BTW)" totalsRowFunction="sum" dataDxfId="15" totalsRowDxfId="14" dataCellStyle="Standaard">
      <calculatedColumnFormula>Begroting_planvorming[[#This Row],[Kostenpost]]-Begroting_planvorming[[#This Row],[Leverancier]]</calculatedColumnFormula>
    </tableColumn>
  </tableColumns>
  <tableStyleInfo name="Adresboek" showFirstColumn="1" showLastColumn="1" showRowStripes="1" showColumnStripes="0"/>
  <extLst>
    <ext xmlns:x14="http://schemas.microsoft.com/office/spreadsheetml/2009/9/main" uri="{504A1905-F514-4f6f-8877-14C23A59335A}">
      <x14:table altTextSummary="Voer in deze tabel de verwachte kosten toe en vermeld hierbij de leverancier. Gebruik voor elke kostenpost één regel en vermeld de bedragen exclusief BTW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16CEE5C7-F8C6-4D1F-825E-51E0328987AC}" name="Dekkingsplan_planvorming" displayName="Dekkingsplan_planvorming" ref="A23:D28" totalsRowCount="1" headerRowDxfId="13" dataDxfId="11" totalsRowDxfId="9" headerRowBorderDxfId="12" tableBorderDxfId="10" totalsRowBorderDxfId="8">
  <autoFilter ref="A23:D27" xr:uid="{B82A0FCE-8DEB-4D33-946C-2D0B290B98F5}"/>
  <tableColumns count="4">
    <tableColumn id="1" xr3:uid="{E4B28B54-721B-434E-AD70-29D6B3FC082A}" name="Financiering" totalsRowLabel="Totaal" dataDxfId="7" totalsRowDxfId="6"/>
    <tableColumn id="2" xr3:uid="{46451760-5911-4A0A-B33B-15DAB925DF0E}" name="Toelichting" dataDxfId="5" totalsRowDxfId="4"/>
    <tableColumn id="3" xr3:uid="{90A9090F-3D29-46AF-9440-D7B325229744}" name="Bedrag (ex BTW)" totalsRowFunction="custom" dataDxfId="3" totalsRowDxfId="2">
      <totalsRowFormula>SUM(Dekkingsplan_planvorming[Bedrag (ex BTW)])</totalsRowFormula>
    </tableColumn>
    <tableColumn id="4" xr3:uid="{96984C00-36DA-4B11-A0BC-2CE4E5DF47EF}" name="Percentage" totalsRowFunction="sum" dataDxfId="1" totalsRowDxfId="0" dataCellStyle="Procent">
      <calculatedColumnFormula>IFERROR(C24/$D$21,0)</calculatedColumnFormula>
    </tableColumn>
  </tableColumns>
  <tableStyleInfo name="Adresboek" showFirstColumn="1" showLastColumn="1" showRowStripes="1" showColumnStripes="0"/>
  <extLst>
    <ext xmlns:x14="http://schemas.microsoft.com/office/spreadsheetml/2009/9/main" uri="{504A1905-F514-4f6f-8877-14C23A59335A}">
      <x14:table altTextSummary="Vul hier het dekkingsplan in. In het dekkingsplan vermeldt u voor welk bedrag u subsidie aanvraagt en welke bedragen u zelf inbrengt. Ook inbreng van derden moet u opgeve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159A62C-939F-429C-A0E8-8283045D1300}" name="Begroting_gebruikersoptimalisatie" displayName="Begroting_gebruikersoptimalisatie" ref="A5:D21" totalsRowCount="1" headerRowDxfId="169" dataDxfId="167" totalsRowDxfId="165" headerRowBorderDxfId="168" tableBorderDxfId="166" totalsRowBorderDxfId="164">
  <autoFilter ref="A5:D20" xr:uid="{D159A62C-939F-429C-A0E8-8283045D1300}">
    <filterColumn colId="0" hiddenButton="1"/>
    <filterColumn colId="1" hiddenButton="1"/>
    <filterColumn colId="2" hiddenButton="1"/>
    <filterColumn colId="3" hiddenButton="1"/>
  </autoFilter>
  <tableColumns count="4">
    <tableColumn id="1" xr3:uid="{0B54FFAE-9EFC-4AA9-80AF-ED88CAC3F38C}" name="Nr." totalsRowLabel="Totaal" dataDxfId="163" totalsRowDxfId="162"/>
    <tableColumn id="2" xr3:uid="{9FC5A5B3-548E-4BC9-8DA4-F3AC25894146}" name="Kostenpost" dataDxfId="161" totalsRowDxfId="160"/>
    <tableColumn id="3" xr3:uid="{262D94E1-EE04-4BCE-9957-7EE7F7E3B963}" name="Leverancier" dataDxfId="159" totalsRowDxfId="158"/>
    <tableColumn id="4" xr3:uid="{E82B5C3D-9E9C-4FD8-B633-EBC9BC066A0E}" name="Bedrag (ex. BTW)" totalsRowFunction="sum" dataDxfId="157" totalsRowDxfId="156">
      <calculatedColumnFormula>Begroting_gebruikersoptimalisatie[[#This Row],[Kostenpost]]-Begroting_gebruikersoptimalisatie[[#This Row],[Leverancier]]</calculatedColumnFormula>
    </tableColumn>
  </tableColumns>
  <tableStyleInfo name="Adresboek" showFirstColumn="1" showLastColumn="1" showRowStripes="1" showColumnStripes="0"/>
  <extLst>
    <ext xmlns:x14="http://schemas.microsoft.com/office/spreadsheetml/2009/9/main" uri="{504A1905-F514-4f6f-8877-14C23A59335A}">
      <x14:table altTextSummary="Voer in deze tabel de verwachte kosten toe en vermeld hierbij de leverancier. Gebruik voor elke kostenpost één regel en vermeld de bedragen exclusief BTW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7F58096D-E257-4E74-88D7-B209234C3EB3}" name="Dekkingsplan_gebruikersoptimalisatie" displayName="Dekkingsplan_gebruikersoptimalisatie" ref="A23:D28" totalsRowCount="1" headerRowDxfId="155" dataDxfId="153" totalsRowDxfId="151" headerRowBorderDxfId="154" tableBorderDxfId="152" totalsRowBorderDxfId="150">
  <tableColumns count="4">
    <tableColumn id="1" xr3:uid="{300E8887-ABF0-4B08-BBD1-89361ADE0FD3}" name="Financiering" totalsRowLabel="Totaal" dataDxfId="149" totalsRowDxfId="148"/>
    <tableColumn id="2" xr3:uid="{647C3397-DC73-4AD8-A816-0A502CCDA890}" name="Toelichting" dataDxfId="147" totalsRowDxfId="146"/>
    <tableColumn id="3" xr3:uid="{18522FF8-BBBA-43F2-B5C5-25770C9331C1}" name="Bedrag (ex BTW)" totalsRowFunction="custom" dataDxfId="145" totalsRowDxfId="144">
      <totalsRowFormula>SUM(Dekkingsplan_gebruikersoptimalisatie[Bedrag (ex BTW)])</totalsRowFormula>
    </tableColumn>
    <tableColumn id="4" xr3:uid="{BF89F988-E0CB-4C99-AD53-CCD5816BAC4D}" name="Percentage" totalsRowFunction="sum" dataDxfId="143" totalsRowDxfId="142" dataCellStyle="Procent">
      <calculatedColumnFormula>IFERROR(C24/$D$21,0)</calculatedColumnFormula>
    </tableColumn>
  </tableColumns>
  <tableStyleInfo name="Adresboek" showFirstColumn="1" showLastColumn="1" showRowStripes="1" showColumnStripes="0"/>
  <extLst>
    <ext xmlns:x14="http://schemas.microsoft.com/office/spreadsheetml/2009/9/main" uri="{504A1905-F514-4f6f-8877-14C23A59335A}">
      <x14:table altTextSummary="Vul hier het dekkingsplan in. In het dekkingsplan vermeldt u voor welk bedrag u subsidie aanvraagt en welke bedragen u zelf inbrengt. Ook inbreng van derden moet u opgeven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80B3D658-1590-4313-BF9C-B1E5479882AD}" name="Begroting_detailhandel" displayName="Begroting_detailhandel" ref="A5:D21" totalsRowCount="1" headerRowDxfId="136" dataDxfId="134" totalsRowDxfId="132" headerRowBorderDxfId="135" tableBorderDxfId="133" totalsRowBorderDxfId="131">
  <tableColumns count="4">
    <tableColumn id="1" xr3:uid="{FCCA009E-A75A-4D43-94F5-F135DC94F93F}" name="Nr." totalsRowLabel="Totaal" dataDxfId="130" totalsRowDxfId="129"/>
    <tableColumn id="2" xr3:uid="{C503142D-81D9-4508-8C48-0C7BF0ADD9FE}" name="Kostenpost" dataDxfId="128" totalsRowDxfId="127"/>
    <tableColumn id="3" xr3:uid="{A0FD4029-0CBB-4944-995B-F4C366EEE3ED}" name="Leverancier" dataDxfId="126" totalsRowDxfId="125"/>
    <tableColumn id="4" xr3:uid="{B6E516D2-5B13-4BE2-A709-2C4B06F0888D}" name="Bedrag (ex. BTW)" totalsRowFunction="sum" dataDxfId="124" totalsRowDxfId="123">
      <calculatedColumnFormula>Begroting_detailhandel[[#This Row],[Kostenpost]]-Begroting_detailhandel[[#This Row],[Leverancier]]</calculatedColumnFormula>
    </tableColumn>
  </tableColumns>
  <tableStyleInfo name="Adresboek" showFirstColumn="1" showLastColumn="1" showRowStripes="1" showColumnStripes="0"/>
  <extLst>
    <ext xmlns:x14="http://schemas.microsoft.com/office/spreadsheetml/2009/9/main" uri="{504A1905-F514-4f6f-8877-14C23A59335A}">
      <x14:table altTextSummary="Voer in deze tabel de verwachte kosten toe en vermeld hierbij de leverancier. Gebruik voor elke kostenpost één regel en vermeld de bedragen exclusief BTW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E1B79310-DB7D-4308-95B6-169D34D3094D}" name="Dekkingsplan_detailhandel" displayName="Dekkingsplan_detailhandel" ref="A23:D28" totalsRowCount="1" headerRowDxfId="122" dataDxfId="120" totalsRowDxfId="118" headerRowBorderDxfId="121" tableBorderDxfId="119" totalsRowBorderDxfId="117">
  <autoFilter ref="A23:D27" xr:uid="{E1B79310-DB7D-4308-95B6-169D34D3094D}">
    <filterColumn colId="0" hiddenButton="1"/>
    <filterColumn colId="1" hiddenButton="1"/>
    <filterColumn colId="2" hiddenButton="1"/>
    <filterColumn colId="3" hiddenButton="1"/>
  </autoFilter>
  <tableColumns count="4">
    <tableColumn id="1" xr3:uid="{FA11E808-BFF0-4B2F-AA7C-4172DDF9F4BA}" name="Financiering" totalsRowLabel="Totaal" dataDxfId="116" totalsRowDxfId="115"/>
    <tableColumn id="2" xr3:uid="{7B3A0AC5-8010-4758-8ED5-DF4ADCD2084C}" name="Toelichting" dataDxfId="114" totalsRowDxfId="113"/>
    <tableColumn id="3" xr3:uid="{F068A0AD-ABB6-48EC-9955-13CA3F514068}" name="Bedrag (ex BTW)" totalsRowFunction="custom" dataDxfId="112" totalsRowDxfId="111">
      <totalsRowFormula>SUM(Dekkingsplan_detailhandel[Bedrag (ex BTW)])</totalsRowFormula>
    </tableColumn>
    <tableColumn id="4" xr3:uid="{ED7102C6-A33D-43E0-81CB-C8492B6D3572}" name="Percentage" totalsRowFunction="sum" dataDxfId="110" totalsRowDxfId="109" dataCellStyle="Procent">
      <calculatedColumnFormula>IFERROR(C24/$D$21,0)</calculatedColumnFormula>
    </tableColumn>
  </tableColumns>
  <tableStyleInfo name="Adresboek" showFirstColumn="1" showLastColumn="1" showRowStripes="1" showColumnStripes="0"/>
  <extLst>
    <ext xmlns:x14="http://schemas.microsoft.com/office/spreadsheetml/2009/9/main" uri="{504A1905-F514-4f6f-8877-14C23A59335A}">
      <x14:table altTextSummary="Vul hier het dekkingsplan in. In het dekkingsplan vermeldt u voor welk bedrag u subsidie aanvraagt en welke bedragen u zelf inbrengt. Ook inbreng van derden moet u opgeven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egroting_bedrijfsverplaatsing" displayName="Begroting_bedrijfsverplaatsing" ref="A4:D20" totalsRowCount="1" headerRowDxfId="103" dataDxfId="101" totalsRowDxfId="99" headerRowBorderDxfId="102" tableBorderDxfId="100" totalsRowBorderDxfId="98">
  <tableColumns count="4">
    <tableColumn id="1" xr3:uid="{00000000-0010-0000-0100-000001000000}" name="Nr." totalsRowLabel="Totaal" dataDxfId="97" totalsRowDxfId="96"/>
    <tableColumn id="2" xr3:uid="{00000000-0010-0000-0100-000002000000}" name="Kostenpost" dataDxfId="95" totalsRowDxfId="94"/>
    <tableColumn id="3" xr3:uid="{00000000-0010-0000-0100-000003000000}" name="Leverancier" dataDxfId="93" totalsRowDxfId="92"/>
    <tableColumn id="4" xr3:uid="{00000000-0010-0000-0100-000004000000}" name="Bedrag (ex. BTW)" totalsRowFunction="sum" dataDxfId="91" totalsRowDxfId="90">
      <calculatedColumnFormula>Begroting_bedrijfsverplaatsing[[#This Row],[Kostenpost]]-Begroting_bedrijfsverplaatsing[[#This Row],[Leverancier]]</calculatedColumnFormula>
    </tableColumn>
  </tableColumns>
  <tableStyleInfo name="Adresboek" showFirstColumn="1" showLastColumn="1" showRowStripes="1" showColumnStripes="0"/>
  <extLst>
    <ext xmlns:x14="http://schemas.microsoft.com/office/spreadsheetml/2009/9/main" uri="{504A1905-F514-4f6f-8877-14C23A59335A}">
      <x14:table altTextSummary="Voer in deze tabel de verwachte kosten toe en vermeld hierbij de leverancier. Gebruik voor elke kostenpost één regel en vermeld de bedragen exclusief BTW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018AD40-A7F7-4783-A904-8B8A6184CFF4}" name="Huurkosten" displayName="Huurkosten" ref="A27:B30" totalsRowCount="1" headerRowDxfId="89" dataDxfId="87" totalsRowDxfId="85" headerRowBorderDxfId="88" tableBorderDxfId="86" totalsRowBorderDxfId="84">
  <tableColumns count="2">
    <tableColumn id="3" xr3:uid="{26C9097B-B15A-4935-BDBF-70EB00C7D736}" name="Huurprijs per maand" totalsRowLabel="Verschil " dataDxfId="83" totalsRowDxfId="82"/>
    <tableColumn id="4" xr3:uid="{865A5440-3017-4902-A3DD-B341CB175384}" name="Bedrag" totalsRowFunction="custom" dataDxfId="81" totalsRowDxfId="80">
      <calculatedColumnFormula>#REF!-Huurkosten[[#This Row],[Huurprijs per maand]]</calculatedColumnFormula>
      <totalsRowFormula>B29-B28</totalsRowFormula>
    </tableColumn>
  </tableColumns>
  <tableStyleInfo name="Adresboek" showFirstColumn="1" showLastColumn="1" showRowStripes="1" showColumnStripes="0"/>
  <extLst>
    <ext xmlns:x14="http://schemas.microsoft.com/office/spreadsheetml/2009/9/main" uri="{504A1905-F514-4f6f-8877-14C23A59335A}">
      <x14:table altTextSummary="Vul in de deze tabel de huidige en de nieuwe huurprijs in. Het in te vullen bedrag is excl. btw, gas, water, elektriciteit en andere kosten/toeslagen.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82A0FCE-8DEB-4D33-946C-2D0B290B98F5}" name="Dekkingsplan_bedrijfsverplaatsing" displayName="Dekkingsplan_bedrijfsverplaatsing" ref="A32:D37" totalsRowCount="1" headerRowDxfId="79" dataDxfId="77" totalsRowDxfId="75" headerRowBorderDxfId="78" tableBorderDxfId="76" totalsRowBorderDxfId="74">
  <tableColumns count="4">
    <tableColumn id="1" xr3:uid="{B822430E-864D-4E0D-A041-3349FEB3F8B2}" name="Financiering" totalsRowLabel="Totaal" dataDxfId="73" totalsRowDxfId="72"/>
    <tableColumn id="2" xr3:uid="{8AB715F0-5480-4B97-AFF5-4F1D0943C479}" name="Toelichting" dataDxfId="71" totalsRowDxfId="70"/>
    <tableColumn id="3" xr3:uid="{C3AD0780-C645-48DD-AC2B-D0B02E044C26}" name="Bedrag (ex BTW)" totalsRowFunction="custom" dataDxfId="69" totalsRowDxfId="68">
      <totalsRowFormula>SUM(Dekkingsplan_bedrijfsverplaatsing[Bedrag (ex BTW)])</totalsRowFormula>
    </tableColumn>
    <tableColumn id="4" xr3:uid="{A71FC5BA-491C-4032-91AA-81E5B6079487}" name="Percentage" totalsRowFunction="sum" dataDxfId="67" totalsRowDxfId="66" dataCellStyle="Procent">
      <calculatedColumnFormula>IFERROR(C33/$D$20,0)</calculatedColumnFormula>
    </tableColumn>
  </tableColumns>
  <tableStyleInfo name="Adresboek" showFirstColumn="1" showLastColumn="1" showRowStripes="1" showColumnStripes="0"/>
  <extLst>
    <ext xmlns:x14="http://schemas.microsoft.com/office/spreadsheetml/2009/9/main" uri="{504A1905-F514-4f6f-8877-14C23A59335A}">
      <x14:table altTextSummary="Vul hier het dekkingsplan in. In het dekkingsplan vermeldt u voor welk bedrag u subsidie aanvraagt en welke bedragen u zelf inbrengt. Ook inbreng van derden moet u opgeven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4BDE2C8C-C20A-4738-A589-F67270B49E8C}" name="Begroting_gevelverbetering" displayName="Begroting_gevelverbetering" ref="A5:D21" totalsRowCount="1" headerRowDxfId="60" dataDxfId="58" totalsRowDxfId="56" headerRowBorderDxfId="59" tableBorderDxfId="57" totalsRowBorderDxfId="55">
  <autoFilter ref="A5:D20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EB1369FA-F5C9-449A-96D5-A220D0486FA9}" name="Nr." totalsRowLabel="Totaal" dataDxfId="54" totalsRowDxfId="53"/>
    <tableColumn id="2" xr3:uid="{C58125C2-5104-4D9F-BCC6-ED0C297CA532}" name="Kostenpost" dataDxfId="52" totalsRowDxfId="51"/>
    <tableColumn id="3" xr3:uid="{E54242F2-F686-402F-BA5F-DDAC0457A9BD}" name="Leverancier" dataDxfId="50" totalsRowDxfId="49"/>
    <tableColumn id="4" xr3:uid="{B216613A-BAE5-470F-AFC1-673E5CD32473}" name="Bedrag (ex. BTW)" totalsRowFunction="sum" dataDxfId="48" totalsRowDxfId="47">
      <calculatedColumnFormula>Begroting_gevelverbetering[[#This Row],[Kostenpost]]-Begroting_gevelverbetering[[#This Row],[Leverancier]]</calculatedColumnFormula>
    </tableColumn>
  </tableColumns>
  <tableStyleInfo name="Adresboek" showFirstColumn="1" showLastColumn="1" showRowStripes="1" showColumnStripes="0"/>
  <extLst>
    <ext xmlns:x14="http://schemas.microsoft.com/office/spreadsheetml/2009/9/main" uri="{504A1905-F514-4f6f-8877-14C23A59335A}">
      <x14:table altTextSummary="Voer in deze tabel de verwachte kosten toe en vermeld hierbij de leverancier. Gebruik voor elke kostenpost één regel en vermeld de bedragen exclusief BTW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31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08C5F-C2DA-4493-8C9F-010AF0A46AED}">
  <sheetPr>
    <tabColor theme="4"/>
    <pageSetUpPr autoPageBreaks="0" fitToPage="1"/>
  </sheetPr>
  <dimension ref="A1:D13"/>
  <sheetViews>
    <sheetView showGridLines="0" tabSelected="1" zoomScale="80" zoomScaleNormal="80" zoomScaleSheetLayoutView="98" workbookViewId="0"/>
  </sheetViews>
  <sheetFormatPr defaultColWidth="8.85546875" defaultRowHeight="12.75"/>
  <cols>
    <col min="1" max="3" width="45.7109375" style="16" customWidth="1"/>
    <col min="4" max="4" width="24.140625" style="16" bestFit="1" customWidth="1"/>
    <col min="5" max="5" width="2.7109375" style="16" customWidth="1"/>
    <col min="6" max="16384" width="8.85546875" style="16"/>
  </cols>
  <sheetData>
    <row r="1" spans="1:4" ht="45">
      <c r="A1" s="1" t="s">
        <v>0</v>
      </c>
      <c r="B1" s="14"/>
      <c r="C1" s="14"/>
      <c r="D1" s="15"/>
    </row>
    <row r="2" spans="1:4" ht="37.9" customHeight="1">
      <c r="A2" s="2" t="s">
        <v>1</v>
      </c>
      <c r="B2" s="85"/>
      <c r="C2" s="22"/>
      <c r="D2" s="15"/>
    </row>
    <row r="3" spans="1:4" ht="37.9" customHeight="1">
      <c r="A3" s="2" t="s">
        <v>2</v>
      </c>
      <c r="B3" s="85"/>
      <c r="C3" s="22"/>
      <c r="D3" s="15"/>
    </row>
    <row r="4" spans="1:4" ht="48" customHeight="1">
      <c r="A4" s="86" t="s">
        <v>57</v>
      </c>
      <c r="B4" s="86"/>
      <c r="C4" s="86"/>
      <c r="D4" s="17"/>
    </row>
    <row r="5" spans="1:4" ht="30" customHeight="1">
      <c r="A5" s="86"/>
      <c r="B5" s="86"/>
      <c r="C5" s="86"/>
      <c r="D5" s="18"/>
    </row>
    <row r="6" spans="1:4" ht="45.75" customHeight="1">
      <c r="A6" s="86"/>
      <c r="B6" s="86"/>
      <c r="C6" s="86"/>
      <c r="D6" s="18"/>
    </row>
    <row r="7" spans="1:4" ht="36">
      <c r="A7" s="3" t="s">
        <v>3</v>
      </c>
      <c r="B7" s="4" t="s">
        <v>4</v>
      </c>
      <c r="C7" s="5" t="s">
        <v>5</v>
      </c>
      <c r="D7" s="18"/>
    </row>
    <row r="8" spans="1:4" s="20" customFormat="1" ht="30" customHeight="1">
      <c r="A8" s="6" t="s">
        <v>6</v>
      </c>
      <c r="B8" s="7" t="s">
        <v>7</v>
      </c>
      <c r="C8" s="8" t="s">
        <v>8</v>
      </c>
      <c r="D8" s="19"/>
    </row>
    <row r="9" spans="1:4" s="20" customFormat="1" ht="30" customHeight="1">
      <c r="A9" s="9" t="s">
        <v>9</v>
      </c>
      <c r="B9" s="7" t="s">
        <v>9</v>
      </c>
      <c r="C9" s="8" t="s">
        <v>10</v>
      </c>
      <c r="D9" s="19"/>
    </row>
    <row r="10" spans="1:4" ht="30" customHeight="1">
      <c r="A10" s="6" t="s">
        <v>11</v>
      </c>
      <c r="B10" s="6" t="s">
        <v>11</v>
      </c>
      <c r="C10" s="10"/>
      <c r="D10" s="18"/>
    </row>
    <row r="11" spans="1:4" ht="30" customHeight="1">
      <c r="A11" s="11" t="s">
        <v>10</v>
      </c>
      <c r="B11" s="6" t="s">
        <v>10</v>
      </c>
      <c r="C11" s="10"/>
      <c r="D11" s="18"/>
    </row>
    <row r="12" spans="1:4" ht="15.75">
      <c r="A12" s="12"/>
      <c r="B12" s="6"/>
      <c r="C12" s="13"/>
      <c r="D12" s="18"/>
    </row>
    <row r="13" spans="1:4" ht="37.9" customHeight="1">
      <c r="A13" s="21"/>
      <c r="B13" s="18"/>
      <c r="C13" s="18"/>
      <c r="D13" s="18"/>
    </row>
  </sheetData>
  <sheetProtection algorithmName="SHA-512" hashValue="5CUisdwrzfK7Mopp6BnUmQpa/RPFDj08fjM1wKPvHyZwkMN3dNre0z7tJyHiOVvcO+nbBxF2d/KdOPJxpbAj5Q==" saltValue="NBLm0HFmuo/SVTfqgFa/YQ==" spinCount="100000" sheet="1" objects="1" scenarios="1"/>
  <mergeCells count="1">
    <mergeCell ref="A4:C6"/>
  </mergeCells>
  <phoneticPr fontId="21" type="noConversion"/>
  <printOptions horizontalCentered="1"/>
  <pageMargins left="0.4" right="0.4" top="0.4" bottom="0.4" header="0.3" footer="0.5"/>
  <pageSetup paperSize="9" scale="81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60D80-7B67-4D50-89B9-B3C1B0A13750}">
  <sheetPr>
    <tabColor theme="4"/>
    <pageSetUpPr autoPageBreaks="0" fitToPage="1"/>
  </sheetPr>
  <dimension ref="A1:H57"/>
  <sheetViews>
    <sheetView showGridLines="0" zoomScale="80" zoomScaleNormal="80" zoomScaleSheetLayoutView="100" workbookViewId="0"/>
  </sheetViews>
  <sheetFormatPr defaultColWidth="8.85546875" defaultRowHeight="12.75"/>
  <cols>
    <col min="1" max="1" width="51.85546875" style="16" customWidth="1"/>
    <col min="2" max="2" width="56.7109375" style="16" bestFit="1" customWidth="1"/>
    <col min="3" max="3" width="45.7109375" style="16" customWidth="1"/>
    <col min="4" max="4" width="24.140625" style="16" bestFit="1" customWidth="1"/>
    <col min="5" max="5" width="2.7109375" style="16" customWidth="1"/>
    <col min="6" max="16384" width="8.85546875" style="16"/>
  </cols>
  <sheetData>
    <row r="1" spans="1:7" ht="37.9" customHeight="1">
      <c r="A1" s="32" t="s">
        <v>12</v>
      </c>
      <c r="B1" s="15"/>
      <c r="C1" s="15"/>
      <c r="D1" s="15"/>
    </row>
    <row r="2" spans="1:7" ht="50.1" customHeight="1">
      <c r="A2" s="33" t="s">
        <v>13</v>
      </c>
      <c r="B2" s="34"/>
      <c r="C2" s="34"/>
      <c r="D2" s="35"/>
    </row>
    <row r="3" spans="1:7" ht="37.9" customHeight="1">
      <c r="A3" s="87" t="s">
        <v>14</v>
      </c>
      <c r="B3" s="87"/>
      <c r="C3" s="87"/>
      <c r="D3" s="87"/>
    </row>
    <row r="4" spans="1:7" s="23" customFormat="1" ht="30" customHeight="1">
      <c r="A4" s="89" t="s">
        <v>15</v>
      </c>
      <c r="B4" s="89"/>
      <c r="C4" s="89"/>
      <c r="D4" s="89"/>
      <c r="F4" s="24"/>
      <c r="G4" s="24"/>
    </row>
    <row r="5" spans="1:7" ht="48" customHeight="1">
      <c r="A5" s="36" t="s">
        <v>16</v>
      </c>
      <c r="B5" s="4" t="s">
        <v>17</v>
      </c>
      <c r="C5" s="4" t="s">
        <v>18</v>
      </c>
      <c r="D5" s="37" t="s">
        <v>19</v>
      </c>
    </row>
    <row r="6" spans="1:7" ht="30" customHeight="1">
      <c r="A6" s="38">
        <v>1</v>
      </c>
      <c r="B6" s="25"/>
      <c r="C6" s="25"/>
      <c r="D6" s="25">
        <v>0</v>
      </c>
    </row>
    <row r="7" spans="1:7" ht="30" customHeight="1">
      <c r="A7" s="38">
        <v>2</v>
      </c>
      <c r="B7" s="25"/>
      <c r="C7" s="25"/>
      <c r="D7" s="25">
        <v>0</v>
      </c>
    </row>
    <row r="8" spans="1:7" ht="30" customHeight="1">
      <c r="A8" s="38">
        <v>3</v>
      </c>
      <c r="B8" s="25"/>
      <c r="C8" s="25"/>
      <c r="D8" s="25">
        <f>Begroting_gebruikersoptimalisatie[[#This Row],[Kostenpost]]-Begroting_gebruikersoptimalisatie[[#This Row],[Leverancier]]</f>
        <v>0</v>
      </c>
    </row>
    <row r="9" spans="1:7" ht="30" customHeight="1">
      <c r="A9" s="38">
        <v>4</v>
      </c>
      <c r="B9" s="25"/>
      <c r="C9" s="25"/>
      <c r="D9" s="25">
        <f>Begroting_gebruikersoptimalisatie[[#This Row],[Kostenpost]]-Begroting_gebruikersoptimalisatie[[#This Row],[Leverancier]]</f>
        <v>0</v>
      </c>
    </row>
    <row r="10" spans="1:7" ht="30" customHeight="1">
      <c r="A10" s="38">
        <v>5</v>
      </c>
      <c r="B10" s="25"/>
      <c r="C10" s="25"/>
      <c r="D10" s="25">
        <f>Begroting_gebruikersoptimalisatie[[#This Row],[Kostenpost]]-Begroting_gebruikersoptimalisatie[[#This Row],[Leverancier]]</f>
        <v>0</v>
      </c>
    </row>
    <row r="11" spans="1:7" ht="30" customHeight="1">
      <c r="A11" s="38">
        <v>6</v>
      </c>
      <c r="B11" s="25"/>
      <c r="C11" s="25"/>
      <c r="D11" s="25">
        <f>Begroting_gebruikersoptimalisatie[[#This Row],[Kostenpost]]-Begroting_gebruikersoptimalisatie[[#This Row],[Leverancier]]</f>
        <v>0</v>
      </c>
    </row>
    <row r="12" spans="1:7" ht="30" customHeight="1">
      <c r="A12" s="38">
        <v>7</v>
      </c>
      <c r="B12" s="25"/>
      <c r="C12" s="25"/>
      <c r="D12" s="25">
        <f>Begroting_gebruikersoptimalisatie[[#This Row],[Kostenpost]]-Begroting_gebruikersoptimalisatie[[#This Row],[Leverancier]]</f>
        <v>0</v>
      </c>
    </row>
    <row r="13" spans="1:7" ht="30" customHeight="1">
      <c r="A13" s="38">
        <v>8</v>
      </c>
      <c r="B13" s="25"/>
      <c r="C13" s="25"/>
      <c r="D13" s="25">
        <f>Begroting_gebruikersoptimalisatie[[#This Row],[Kostenpost]]-Begroting_gebruikersoptimalisatie[[#This Row],[Leverancier]]</f>
        <v>0</v>
      </c>
    </row>
    <row r="14" spans="1:7" ht="30" customHeight="1">
      <c r="A14" s="38">
        <v>9</v>
      </c>
      <c r="B14" s="25"/>
      <c r="C14" s="25"/>
      <c r="D14" s="25">
        <f>Begroting_gebruikersoptimalisatie[[#This Row],[Kostenpost]]-Begroting_gebruikersoptimalisatie[[#This Row],[Leverancier]]</f>
        <v>0</v>
      </c>
    </row>
    <row r="15" spans="1:7" ht="30" customHeight="1">
      <c r="A15" s="38">
        <v>10</v>
      </c>
      <c r="B15" s="25"/>
      <c r="C15" s="25"/>
      <c r="D15" s="25">
        <f>Begroting_gebruikersoptimalisatie[[#This Row],[Kostenpost]]-Begroting_gebruikersoptimalisatie[[#This Row],[Leverancier]]</f>
        <v>0</v>
      </c>
    </row>
    <row r="16" spans="1:7" ht="30" customHeight="1">
      <c r="A16" s="38">
        <v>11</v>
      </c>
      <c r="B16" s="25"/>
      <c r="C16" s="25"/>
      <c r="D16" s="25">
        <f>Begroting_gebruikersoptimalisatie[[#This Row],[Kostenpost]]-Begroting_gebruikersoptimalisatie[[#This Row],[Leverancier]]</f>
        <v>0</v>
      </c>
    </row>
    <row r="17" spans="1:8" ht="30" customHeight="1">
      <c r="A17" s="38">
        <v>12</v>
      </c>
      <c r="B17" s="25"/>
      <c r="C17" s="25"/>
      <c r="D17" s="25">
        <v>0</v>
      </c>
    </row>
    <row r="18" spans="1:8" s="23" customFormat="1" ht="30" customHeight="1">
      <c r="A18" s="38">
        <v>13</v>
      </c>
      <c r="B18" s="25"/>
      <c r="C18" s="25"/>
      <c r="D18" s="25">
        <v>0</v>
      </c>
    </row>
    <row r="19" spans="1:8" ht="30" customHeight="1">
      <c r="A19" s="38">
        <v>14</v>
      </c>
      <c r="B19" s="25"/>
      <c r="C19" s="25"/>
      <c r="D19" s="25">
        <v>0</v>
      </c>
    </row>
    <row r="20" spans="1:8" ht="30" customHeight="1">
      <c r="A20" s="38">
        <v>15</v>
      </c>
      <c r="B20" s="25"/>
      <c r="C20" s="25"/>
      <c r="D20" s="25">
        <f>Begroting_gebruikersoptimalisatie[[#This Row],[Kostenpost]]-Begroting_gebruikersoptimalisatie[[#This Row],[Leverancier]]</f>
        <v>0</v>
      </c>
    </row>
    <row r="21" spans="1:8" ht="30" customHeight="1">
      <c r="A21" s="37" t="s">
        <v>20</v>
      </c>
      <c r="B21" s="39"/>
      <c r="C21" s="12"/>
      <c r="D21" s="11">
        <f>SUBTOTAL(109,Begroting_gebruikersoptimalisatie[Bedrag (ex. BTW)])</f>
        <v>0</v>
      </c>
    </row>
    <row r="22" spans="1:8" ht="30" customHeight="1">
      <c r="A22" s="89" t="s">
        <v>21</v>
      </c>
      <c r="B22" s="89"/>
      <c r="C22" s="89"/>
      <c r="D22" s="89"/>
    </row>
    <row r="23" spans="1:8" ht="30" customHeight="1">
      <c r="A23" s="36" t="s">
        <v>22</v>
      </c>
      <c r="B23" s="4" t="s">
        <v>23</v>
      </c>
      <c r="C23" s="4" t="s">
        <v>24</v>
      </c>
      <c r="D23" s="37" t="s">
        <v>25</v>
      </c>
    </row>
    <row r="24" spans="1:8" ht="30" customHeight="1">
      <c r="A24" s="40" t="s">
        <v>26</v>
      </c>
      <c r="B24" s="41" t="s">
        <v>27</v>
      </c>
      <c r="C24" s="25">
        <v>0</v>
      </c>
      <c r="D24" s="42">
        <f>IFERROR(C24/$D$21,0)</f>
        <v>0</v>
      </c>
    </row>
    <row r="25" spans="1:8" ht="30" customHeight="1">
      <c r="A25" s="40" t="s">
        <v>28</v>
      </c>
      <c r="B25" s="40" t="s">
        <v>29</v>
      </c>
      <c r="C25" s="25">
        <v>0</v>
      </c>
      <c r="D25" s="42">
        <f t="shared" ref="D25:D27" si="0">IFERROR(C25/$D$21,0)</f>
        <v>0</v>
      </c>
    </row>
    <row r="26" spans="1:8" ht="30" customHeight="1">
      <c r="A26" s="40" t="s">
        <v>30</v>
      </c>
      <c r="B26" s="25"/>
      <c r="C26" s="25">
        <v>0</v>
      </c>
      <c r="D26" s="42">
        <f t="shared" si="0"/>
        <v>0</v>
      </c>
    </row>
    <row r="27" spans="1:8" ht="30" customHeight="1">
      <c r="A27" s="40" t="s">
        <v>30</v>
      </c>
      <c r="B27" s="25"/>
      <c r="C27" s="25">
        <v>0</v>
      </c>
      <c r="D27" s="42">
        <f t="shared" si="0"/>
        <v>0</v>
      </c>
      <c r="E27" s="23"/>
      <c r="F27" s="23"/>
      <c r="G27" s="23"/>
      <c r="H27" s="23"/>
    </row>
    <row r="28" spans="1:8" ht="30" customHeight="1">
      <c r="A28" s="37" t="s">
        <v>20</v>
      </c>
      <c r="B28" s="12"/>
      <c r="C28" s="12">
        <f>SUM(Dekkingsplan_gebruikersoptimalisatie[Bedrag (ex BTW)])</f>
        <v>0</v>
      </c>
      <c r="D28" s="43">
        <f>SUBTOTAL(109,Dekkingsplan_gebruikersoptimalisatie[Percentage])</f>
        <v>0</v>
      </c>
    </row>
    <row r="29" spans="1:8" ht="30" customHeight="1">
      <c r="A29" s="44" t="s">
        <v>31</v>
      </c>
      <c r="B29" s="9"/>
      <c r="C29" s="9"/>
      <c r="D29" s="9"/>
    </row>
    <row r="30" spans="1:8" ht="30.75" customHeight="1">
      <c r="A30" s="88" t="s">
        <v>32</v>
      </c>
      <c r="B30" s="88"/>
      <c r="C30" s="88"/>
      <c r="D30" s="88"/>
      <c r="E30" s="23"/>
      <c r="F30" s="23"/>
      <c r="G30" s="23"/>
      <c r="H30" s="23"/>
    </row>
    <row r="31" spans="1:8" ht="18" customHeight="1">
      <c r="A31" s="45" t="s">
        <v>33</v>
      </c>
      <c r="B31" s="46"/>
      <c r="C31" s="46"/>
      <c r="D31" s="47" t="str">
        <f>IF(D21=C28,"JA","NEE")</f>
        <v>JA</v>
      </c>
    </row>
    <row r="32" spans="1:8" ht="18" customHeight="1">
      <c r="A32" s="45" t="s">
        <v>34</v>
      </c>
      <c r="B32" s="45"/>
      <c r="C32" s="48"/>
      <c r="D32" s="47" t="str">
        <f>IF(D24 &lt;=40%,"JA","NEE")</f>
        <v>JA</v>
      </c>
    </row>
    <row r="33" spans="1:8" ht="18">
      <c r="A33" s="45" t="s">
        <v>35</v>
      </c>
      <c r="B33" s="4"/>
      <c r="C33" s="4"/>
      <c r="D33" s="47" t="str">
        <f>IF(C24&lt;=50000,"JA","NEE")</f>
        <v>JA</v>
      </c>
    </row>
    <row r="34" spans="1:8" ht="30" customHeight="1">
      <c r="A34" s="26"/>
      <c r="B34" s="18"/>
      <c r="C34" s="18"/>
      <c r="D34" s="18"/>
    </row>
    <row r="35" spans="1:8" ht="30" customHeight="1">
      <c r="A35" s="26"/>
      <c r="B35" s="18"/>
      <c r="C35" s="18"/>
      <c r="D35" s="18"/>
    </row>
    <row r="36" spans="1:8" ht="30" customHeight="1">
      <c r="A36" s="26"/>
      <c r="B36" s="18"/>
      <c r="C36" s="18"/>
      <c r="D36" s="18"/>
    </row>
    <row r="37" spans="1:8" ht="30" customHeight="1">
      <c r="A37" s="27"/>
      <c r="B37" s="28"/>
      <c r="C37" s="28"/>
      <c r="D37" s="28"/>
    </row>
    <row r="38" spans="1:8" ht="37.9" customHeight="1">
      <c r="A38" s="29"/>
      <c r="B38" s="28"/>
      <c r="C38" s="28"/>
      <c r="D38" s="30"/>
      <c r="E38" s="23"/>
      <c r="F38" s="23"/>
      <c r="G38" s="23"/>
      <c r="H38" s="23"/>
    </row>
    <row r="39" spans="1:8" s="23" customFormat="1" ht="30" customHeight="1">
      <c r="A39" s="31"/>
      <c r="B39" s="31"/>
      <c r="C39" s="31"/>
      <c r="D39" s="31"/>
      <c r="E39" s="16"/>
      <c r="F39" s="16"/>
      <c r="G39" s="16"/>
      <c r="H39" s="16"/>
    </row>
    <row r="40" spans="1:8" ht="48" customHeight="1">
      <c r="A40" s="31"/>
      <c r="B40" s="31"/>
      <c r="C40" s="31"/>
      <c r="D40" s="31"/>
    </row>
    <row r="41" spans="1:8" ht="30" customHeight="1">
      <c r="A41" s="31"/>
      <c r="B41" s="31"/>
      <c r="C41" s="31"/>
      <c r="D41" s="31"/>
    </row>
    <row r="42" spans="1:8" ht="30" customHeight="1">
      <c r="A42" s="90"/>
      <c r="B42" s="90"/>
      <c r="C42" s="90"/>
      <c r="D42" s="92"/>
    </row>
    <row r="43" spans="1:8" ht="30" customHeight="1">
      <c r="A43" s="90"/>
      <c r="B43" s="90"/>
      <c r="C43" s="90"/>
      <c r="D43" s="92"/>
    </row>
    <row r="44" spans="1:8" ht="30" customHeight="1">
      <c r="A44" s="90"/>
      <c r="B44" s="90"/>
      <c r="C44" s="90"/>
      <c r="D44" s="92"/>
    </row>
    <row r="45" spans="1:8" ht="30" customHeight="1">
      <c r="A45" s="90"/>
      <c r="B45" s="90"/>
      <c r="C45" s="90"/>
      <c r="D45" s="92"/>
    </row>
    <row r="46" spans="1:8" ht="30" customHeight="1">
      <c r="A46" s="90"/>
      <c r="B46" s="90"/>
      <c r="C46" s="90"/>
      <c r="D46" s="91"/>
    </row>
    <row r="47" spans="1:8" ht="30" customHeight="1">
      <c r="A47" s="90"/>
      <c r="B47" s="90"/>
      <c r="C47" s="90"/>
      <c r="D47" s="91"/>
    </row>
    <row r="48" spans="1:8" ht="30" customHeight="1"/>
    <row r="49" s="16" customFormat="1" ht="30" customHeight="1"/>
    <row r="50" s="16" customFormat="1" ht="30" customHeight="1"/>
    <row r="51" s="16" customFormat="1" ht="30" customHeight="1"/>
    <row r="52" s="16" customFormat="1" ht="30" customHeight="1"/>
    <row r="53" s="16" customFormat="1" ht="24.95" customHeight="1"/>
    <row r="54" s="16" customFormat="1" ht="24.95" customHeight="1"/>
    <row r="55" s="16" customFormat="1" ht="24.95" customHeight="1"/>
    <row r="56" s="16" customFormat="1" ht="24.95" customHeight="1"/>
    <row r="57" s="16" customFormat="1" ht="24.95" customHeight="1"/>
  </sheetData>
  <sheetProtection algorithmName="SHA-512" hashValue="OGch5jMzc+mRmcp89tYIbYApB3reM5Wvd2yUFDUNkGuLK5NjmF7sTOMeCUnGPc/stXjLh+xrzByXzCd+044wMg==" saltValue="QuG9QgrenU7THTusMgEPuA==" spinCount="100000" sheet="1" objects="1" scenarios="1"/>
  <mergeCells count="10">
    <mergeCell ref="A3:D3"/>
    <mergeCell ref="A30:D30"/>
    <mergeCell ref="A22:D22"/>
    <mergeCell ref="A46:C47"/>
    <mergeCell ref="D46:D47"/>
    <mergeCell ref="A4:D4"/>
    <mergeCell ref="A42:C43"/>
    <mergeCell ref="D42:D43"/>
    <mergeCell ref="A44:C45"/>
    <mergeCell ref="D44:D45"/>
  </mergeCells>
  <conditionalFormatting sqref="D31:D33">
    <cfRule type="cellIs" dxfId="174" priority="4" operator="equal">
      <formula>"NEE"</formula>
    </cfRule>
    <cfRule type="cellIs" dxfId="173" priority="5" operator="equal">
      <formula>"JA"</formula>
    </cfRule>
  </conditionalFormatting>
  <conditionalFormatting sqref="D31:D33">
    <cfRule type="cellIs" dxfId="172" priority="2" operator="equal">
      <formula>"NEE"</formula>
    </cfRule>
    <cfRule type="cellIs" dxfId="171" priority="3" operator="equal">
      <formula>"JA"</formula>
    </cfRule>
  </conditionalFormatting>
  <conditionalFormatting sqref="D31:D33">
    <cfRule type="cellIs" dxfId="170" priority="1" operator="equal">
      <formula>"NEE"</formula>
    </cfRule>
  </conditionalFormatting>
  <printOptions horizontalCentered="1"/>
  <pageMargins left="0.4" right="0.4" top="0.4" bottom="0.4" header="0.3" footer="0.5"/>
  <pageSetup paperSize="9" scale="74" fitToHeight="0" orientation="landscape" r:id="rId1"/>
  <headerFooter differentFirst="1">
    <oddFooter>Page &amp;P of &amp;N</oddFooter>
  </headerFooter>
  <ignoredErrors>
    <ignoredError sqref="D18" calculatedColumn="1"/>
  </ignoredErrors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0FC94-87A0-494B-8D8F-1C8539A964D2}">
  <sheetPr>
    <tabColor theme="4"/>
    <pageSetUpPr autoPageBreaks="0" fitToPage="1"/>
  </sheetPr>
  <dimension ref="A1:H57"/>
  <sheetViews>
    <sheetView showGridLines="0" zoomScale="80" zoomScaleNormal="80" zoomScaleSheetLayoutView="100" workbookViewId="0"/>
  </sheetViews>
  <sheetFormatPr defaultColWidth="8.85546875" defaultRowHeight="12.75"/>
  <cols>
    <col min="1" max="1" width="51.85546875" style="16" customWidth="1"/>
    <col min="2" max="2" width="56.7109375" style="16" bestFit="1" customWidth="1"/>
    <col min="3" max="3" width="45.7109375" style="16" customWidth="1"/>
    <col min="4" max="4" width="24.140625" style="16" bestFit="1" customWidth="1"/>
    <col min="5" max="5" width="2.7109375" style="16" customWidth="1"/>
    <col min="6" max="16384" width="8.85546875" style="16"/>
  </cols>
  <sheetData>
    <row r="1" spans="1:7" ht="37.9" customHeight="1">
      <c r="A1" s="32" t="s">
        <v>36</v>
      </c>
      <c r="B1" s="35"/>
      <c r="C1" s="35"/>
      <c r="D1" s="35"/>
      <c r="E1"/>
    </row>
    <row r="2" spans="1:7" ht="50.1" customHeight="1">
      <c r="A2" s="33" t="s">
        <v>13</v>
      </c>
      <c r="B2" s="34"/>
      <c r="C2" s="34"/>
      <c r="D2" s="35"/>
      <c r="E2"/>
    </row>
    <row r="3" spans="1:7" ht="37.9" customHeight="1">
      <c r="A3" s="87" t="s">
        <v>14</v>
      </c>
      <c r="B3" s="87"/>
      <c r="C3" s="87"/>
      <c r="D3" s="87"/>
      <c r="E3" s="87"/>
    </row>
    <row r="4" spans="1:7" s="23" customFormat="1" ht="30" customHeight="1">
      <c r="A4" s="89" t="s">
        <v>15</v>
      </c>
      <c r="B4" s="89"/>
      <c r="C4" s="89"/>
      <c r="D4" s="89"/>
      <c r="E4" s="49"/>
      <c r="F4" s="24"/>
      <c r="G4" s="24"/>
    </row>
    <row r="5" spans="1:7" ht="48" customHeight="1">
      <c r="A5" s="36" t="s">
        <v>16</v>
      </c>
      <c r="B5" s="4" t="s">
        <v>17</v>
      </c>
      <c r="C5" s="4" t="s">
        <v>18</v>
      </c>
      <c r="D5" s="37" t="s">
        <v>19</v>
      </c>
    </row>
    <row r="6" spans="1:7" ht="30" customHeight="1">
      <c r="A6" s="38">
        <v>1</v>
      </c>
      <c r="B6" s="25"/>
      <c r="C6" s="25"/>
      <c r="D6" s="25">
        <v>0</v>
      </c>
    </row>
    <row r="7" spans="1:7" ht="30" customHeight="1">
      <c r="A7" s="38">
        <v>2</v>
      </c>
      <c r="B7" s="25"/>
      <c r="C7" s="25"/>
      <c r="D7" s="25">
        <v>0</v>
      </c>
    </row>
    <row r="8" spans="1:7" ht="30" customHeight="1">
      <c r="A8" s="38">
        <v>3</v>
      </c>
      <c r="B8" s="25"/>
      <c r="C8" s="25"/>
      <c r="D8" s="25">
        <v>0</v>
      </c>
    </row>
    <row r="9" spans="1:7" ht="30" customHeight="1">
      <c r="A9" s="38">
        <v>4</v>
      </c>
      <c r="B9" s="25"/>
      <c r="C9" s="25"/>
      <c r="D9" s="25">
        <f>Begroting_detailhandel[[#This Row],[Kostenpost]]-Begroting_detailhandel[[#This Row],[Leverancier]]</f>
        <v>0</v>
      </c>
    </row>
    <row r="10" spans="1:7" ht="30" customHeight="1">
      <c r="A10" s="38">
        <v>5</v>
      </c>
      <c r="B10" s="25"/>
      <c r="C10" s="25"/>
      <c r="D10" s="25">
        <f>Begroting_detailhandel[[#This Row],[Kostenpost]]-Begroting_detailhandel[[#This Row],[Leverancier]]</f>
        <v>0</v>
      </c>
    </row>
    <row r="11" spans="1:7" ht="30" customHeight="1">
      <c r="A11" s="38">
        <v>6</v>
      </c>
      <c r="B11" s="25"/>
      <c r="C11" s="25"/>
      <c r="D11" s="25">
        <f>Begroting_detailhandel[[#This Row],[Kostenpost]]-Begroting_detailhandel[[#This Row],[Leverancier]]</f>
        <v>0</v>
      </c>
    </row>
    <row r="12" spans="1:7" ht="30" customHeight="1">
      <c r="A12" s="38">
        <v>7</v>
      </c>
      <c r="B12" s="25"/>
      <c r="C12" s="25"/>
      <c r="D12" s="25">
        <f>Begroting_detailhandel[[#This Row],[Kostenpost]]-Begroting_detailhandel[[#This Row],[Leverancier]]</f>
        <v>0</v>
      </c>
    </row>
    <row r="13" spans="1:7" ht="30" customHeight="1">
      <c r="A13" s="38">
        <v>8</v>
      </c>
      <c r="B13" s="25"/>
      <c r="C13" s="25"/>
      <c r="D13" s="25">
        <f>Begroting_detailhandel[[#This Row],[Kostenpost]]-Begroting_detailhandel[[#This Row],[Leverancier]]</f>
        <v>0</v>
      </c>
    </row>
    <row r="14" spans="1:7" ht="30" customHeight="1">
      <c r="A14" s="38">
        <v>9</v>
      </c>
      <c r="B14" s="25"/>
      <c r="C14" s="25"/>
      <c r="D14" s="25">
        <f>Begroting_detailhandel[[#This Row],[Kostenpost]]-Begroting_detailhandel[[#This Row],[Leverancier]]</f>
        <v>0</v>
      </c>
    </row>
    <row r="15" spans="1:7" ht="30" customHeight="1">
      <c r="A15" s="38">
        <v>10</v>
      </c>
      <c r="B15" s="25"/>
      <c r="C15" s="25"/>
      <c r="D15" s="25">
        <f>Begroting_detailhandel[[#This Row],[Kostenpost]]-Begroting_detailhandel[[#This Row],[Leverancier]]</f>
        <v>0</v>
      </c>
    </row>
    <row r="16" spans="1:7" ht="30" customHeight="1">
      <c r="A16" s="38">
        <v>11</v>
      </c>
      <c r="B16" s="25"/>
      <c r="C16" s="25"/>
      <c r="D16" s="25">
        <v>0</v>
      </c>
    </row>
    <row r="17" spans="1:8" ht="30" customHeight="1">
      <c r="A17" s="38">
        <v>12</v>
      </c>
      <c r="B17" s="25"/>
      <c r="C17" s="25"/>
      <c r="D17" s="25">
        <f>Begroting_detailhandel[[#This Row],[Kostenpost]]-Begroting_detailhandel[[#This Row],[Leverancier]]</f>
        <v>0</v>
      </c>
    </row>
    <row r="18" spans="1:8" s="23" customFormat="1" ht="30" customHeight="1">
      <c r="A18" s="38">
        <v>13</v>
      </c>
      <c r="B18" s="25"/>
      <c r="C18" s="25"/>
      <c r="D18" s="25">
        <v>0</v>
      </c>
    </row>
    <row r="19" spans="1:8" ht="30" customHeight="1">
      <c r="A19" s="38">
        <v>14</v>
      </c>
      <c r="B19" s="25"/>
      <c r="C19" s="25"/>
      <c r="D19" s="25">
        <f>Begroting_detailhandel[[#This Row],[Kostenpost]]-Begroting_detailhandel[[#This Row],[Leverancier]]</f>
        <v>0</v>
      </c>
    </row>
    <row r="20" spans="1:8" ht="30" customHeight="1">
      <c r="A20" s="38">
        <v>15</v>
      </c>
      <c r="B20" s="25"/>
      <c r="C20" s="25"/>
      <c r="D20" s="25">
        <f>Begroting_detailhandel[[#This Row],[Kostenpost]]-Begroting_detailhandel[[#This Row],[Leverancier]]</f>
        <v>0</v>
      </c>
    </row>
    <row r="21" spans="1:8" ht="30" customHeight="1">
      <c r="A21" s="37" t="s">
        <v>20</v>
      </c>
      <c r="B21" s="12"/>
      <c r="C21" s="12"/>
      <c r="D21" s="11">
        <f>SUBTOTAL(109,Begroting_detailhandel[Bedrag (ex. BTW)])</f>
        <v>0</v>
      </c>
    </row>
    <row r="22" spans="1:8" ht="30" customHeight="1">
      <c r="A22" s="89" t="s">
        <v>21</v>
      </c>
      <c r="B22" s="89"/>
      <c r="C22" s="89"/>
      <c r="D22" s="89"/>
    </row>
    <row r="23" spans="1:8" ht="30" customHeight="1">
      <c r="A23" s="36" t="s">
        <v>22</v>
      </c>
      <c r="B23" s="4" t="s">
        <v>23</v>
      </c>
      <c r="C23" s="4" t="s">
        <v>24</v>
      </c>
      <c r="D23" s="37" t="s">
        <v>25</v>
      </c>
    </row>
    <row r="24" spans="1:8" ht="30" customHeight="1">
      <c r="A24" s="40" t="s">
        <v>26</v>
      </c>
      <c r="B24" s="41" t="s">
        <v>27</v>
      </c>
      <c r="C24" s="25">
        <v>0</v>
      </c>
      <c r="D24" s="42">
        <f>IFERROR(C24/$D$21,0)</f>
        <v>0</v>
      </c>
    </row>
    <row r="25" spans="1:8" ht="30" customHeight="1">
      <c r="A25" s="40" t="s">
        <v>28</v>
      </c>
      <c r="B25" s="40" t="s">
        <v>29</v>
      </c>
      <c r="C25" s="25">
        <v>0</v>
      </c>
      <c r="D25" s="42">
        <f t="shared" ref="D25:D27" si="0">IFERROR(C25/$D$21,0)</f>
        <v>0</v>
      </c>
    </row>
    <row r="26" spans="1:8" ht="30" customHeight="1">
      <c r="A26" s="40" t="s">
        <v>30</v>
      </c>
      <c r="B26" s="25"/>
      <c r="C26" s="25">
        <v>0</v>
      </c>
      <c r="D26" s="42">
        <f t="shared" si="0"/>
        <v>0</v>
      </c>
    </row>
    <row r="27" spans="1:8" ht="30" customHeight="1">
      <c r="A27" s="40" t="s">
        <v>30</v>
      </c>
      <c r="B27" s="25"/>
      <c r="C27" s="25">
        <v>0</v>
      </c>
      <c r="D27" s="42">
        <f t="shared" si="0"/>
        <v>0</v>
      </c>
      <c r="E27" s="23"/>
      <c r="F27" s="23"/>
      <c r="G27" s="23"/>
      <c r="H27" s="23"/>
    </row>
    <row r="28" spans="1:8" ht="30" customHeight="1">
      <c r="A28" s="37" t="s">
        <v>20</v>
      </c>
      <c r="B28" s="12"/>
      <c r="C28" s="12">
        <f>SUM(Dekkingsplan_detailhandel[Bedrag (ex BTW)])</f>
        <v>0</v>
      </c>
      <c r="D28" s="43">
        <f>SUBTOTAL(109,Dekkingsplan_detailhandel[Percentage])</f>
        <v>0</v>
      </c>
    </row>
    <row r="29" spans="1:8" ht="30" customHeight="1">
      <c r="A29" s="44" t="s">
        <v>31</v>
      </c>
      <c r="B29" s="50"/>
      <c r="C29" s="50"/>
      <c r="D29" s="51"/>
    </row>
    <row r="30" spans="1:8" ht="37.9" customHeight="1">
      <c r="A30" s="88" t="s">
        <v>32</v>
      </c>
      <c r="B30" s="88"/>
      <c r="C30" s="88"/>
      <c r="D30" s="88"/>
      <c r="E30" s="23"/>
      <c r="F30" s="23"/>
      <c r="G30" s="23"/>
      <c r="H30" s="23"/>
    </row>
    <row r="31" spans="1:8" ht="18" customHeight="1">
      <c r="A31" s="45" t="s">
        <v>33</v>
      </c>
      <c r="B31" s="46"/>
      <c r="C31" s="46"/>
      <c r="D31" s="47" t="str">
        <f>IF(D21=C28,"JA","NEE")</f>
        <v>JA</v>
      </c>
    </row>
    <row r="32" spans="1:8" ht="18" customHeight="1">
      <c r="A32" s="45" t="s">
        <v>34</v>
      </c>
      <c r="B32" s="45"/>
      <c r="C32" s="48"/>
      <c r="D32" s="47" t="str">
        <f>IF(D24 &lt;=40%,"JA","NEE")</f>
        <v>JA</v>
      </c>
    </row>
    <row r="33" spans="1:8" ht="18">
      <c r="A33" s="45" t="s">
        <v>35</v>
      </c>
      <c r="B33" s="4"/>
      <c r="C33" s="4"/>
      <c r="D33" s="47" t="str">
        <f>IF(C24&lt;=50000,"JA","NEE")</f>
        <v>JA</v>
      </c>
    </row>
    <row r="34" spans="1:8" ht="30" customHeight="1">
      <c r="A34" s="26"/>
      <c r="B34" s="18"/>
      <c r="C34" s="18"/>
      <c r="D34" s="18"/>
    </row>
    <row r="35" spans="1:8" ht="30" customHeight="1">
      <c r="A35" s="26"/>
      <c r="B35" s="18"/>
      <c r="C35" s="18"/>
      <c r="D35" s="18"/>
    </row>
    <row r="36" spans="1:8" ht="30" customHeight="1">
      <c r="A36" s="26"/>
      <c r="B36" s="18"/>
      <c r="C36" s="18"/>
      <c r="D36" s="18"/>
    </row>
    <row r="37" spans="1:8" ht="30" customHeight="1">
      <c r="A37" s="27"/>
      <c r="B37" s="28"/>
      <c r="C37" s="28"/>
      <c r="D37" s="28"/>
    </row>
    <row r="38" spans="1:8" ht="37.9" customHeight="1">
      <c r="A38" s="29"/>
      <c r="B38" s="28"/>
      <c r="C38" s="28"/>
      <c r="D38" s="30"/>
      <c r="E38" s="23"/>
      <c r="F38" s="23"/>
      <c r="G38" s="23"/>
      <c r="H38" s="23"/>
    </row>
    <row r="39" spans="1:8" s="23" customFormat="1" ht="30" customHeight="1">
      <c r="A39" s="31"/>
      <c r="B39" s="31"/>
      <c r="C39" s="31"/>
      <c r="D39" s="31"/>
      <c r="E39" s="16"/>
      <c r="F39" s="16"/>
      <c r="G39" s="16"/>
      <c r="H39" s="16"/>
    </row>
    <row r="40" spans="1:8" ht="48" customHeight="1">
      <c r="A40" s="31"/>
      <c r="B40" s="31"/>
      <c r="C40" s="31"/>
      <c r="D40" s="31"/>
    </row>
    <row r="41" spans="1:8" ht="30" customHeight="1">
      <c r="A41" s="31"/>
      <c r="B41" s="31"/>
      <c r="C41" s="31"/>
      <c r="D41" s="31"/>
    </row>
    <row r="42" spans="1:8" ht="30" customHeight="1">
      <c r="A42" s="90"/>
      <c r="B42" s="90"/>
      <c r="C42" s="90"/>
      <c r="D42" s="92"/>
    </row>
    <row r="43" spans="1:8" ht="30" customHeight="1">
      <c r="A43" s="90"/>
      <c r="B43" s="90"/>
      <c r="C43" s="90"/>
      <c r="D43" s="92"/>
    </row>
    <row r="44" spans="1:8" ht="30" customHeight="1">
      <c r="A44" s="90"/>
      <c r="B44" s="90"/>
      <c r="C44" s="90"/>
      <c r="D44" s="92"/>
    </row>
    <row r="45" spans="1:8" ht="30" customHeight="1">
      <c r="A45" s="90"/>
      <c r="B45" s="90"/>
      <c r="C45" s="90"/>
      <c r="D45" s="92"/>
    </row>
    <row r="46" spans="1:8" ht="30" customHeight="1">
      <c r="A46" s="90"/>
      <c r="B46" s="90"/>
      <c r="C46" s="90"/>
      <c r="D46" s="91"/>
    </row>
    <row r="47" spans="1:8" ht="30" customHeight="1">
      <c r="A47" s="90"/>
      <c r="B47" s="90"/>
      <c r="C47" s="90"/>
      <c r="D47" s="91"/>
    </row>
    <row r="48" spans="1:8" ht="30" customHeight="1"/>
    <row r="49" s="16" customFormat="1" ht="30" customHeight="1"/>
    <row r="50" s="16" customFormat="1" ht="30" customHeight="1"/>
    <row r="51" s="16" customFormat="1" ht="30" customHeight="1"/>
    <row r="52" s="16" customFormat="1" ht="30" customHeight="1"/>
    <row r="53" s="16" customFormat="1" ht="24.95" customHeight="1"/>
    <row r="54" s="16" customFormat="1" ht="24.95" customHeight="1"/>
    <row r="55" s="16" customFormat="1" ht="24.95" customHeight="1"/>
    <row r="56" s="16" customFormat="1" ht="24.95" customHeight="1"/>
    <row r="57" s="16" customFormat="1" ht="24.95" customHeight="1"/>
  </sheetData>
  <sheetProtection algorithmName="SHA-512" hashValue="JOnO8qIFw5VbGcatedWM5XI5OtS9l5qf8ykVC0mrxEA/9eS0PAsmqfp1xy0NJUo5moyZGYJq+dItFsax2d0uow==" saltValue="HYA9EjvwoGM1VeAkQhc8uw==" spinCount="100000" sheet="1" objects="1" scenarios="1"/>
  <mergeCells count="10">
    <mergeCell ref="A3:E3"/>
    <mergeCell ref="A30:D30"/>
    <mergeCell ref="A22:D22"/>
    <mergeCell ref="A46:C47"/>
    <mergeCell ref="D46:D47"/>
    <mergeCell ref="A4:D4"/>
    <mergeCell ref="A42:C43"/>
    <mergeCell ref="D42:D43"/>
    <mergeCell ref="A44:C45"/>
    <mergeCell ref="D44:D45"/>
  </mergeCells>
  <conditionalFormatting sqref="D31:D33">
    <cfRule type="cellIs" dxfId="141" priority="4" operator="equal">
      <formula>"NEE"</formula>
    </cfRule>
    <cfRule type="cellIs" dxfId="140" priority="5" operator="equal">
      <formula>"JA"</formula>
    </cfRule>
  </conditionalFormatting>
  <conditionalFormatting sqref="D31:D33">
    <cfRule type="cellIs" dxfId="139" priority="2" operator="equal">
      <formula>"NEE"</formula>
    </cfRule>
    <cfRule type="cellIs" dxfId="138" priority="3" operator="equal">
      <formula>"JA"</formula>
    </cfRule>
  </conditionalFormatting>
  <conditionalFormatting sqref="D31:D33">
    <cfRule type="cellIs" dxfId="137" priority="1" operator="equal">
      <formula>"NEE"</formula>
    </cfRule>
  </conditionalFormatting>
  <printOptions horizontalCentered="1"/>
  <pageMargins left="0.4" right="0.4" top="0.4" bottom="0.4" header="0.3" footer="0.5"/>
  <pageSetup paperSize="9" scale="74" fitToHeight="0" orientation="landscape" r:id="rId1"/>
  <headerFooter differentFirst="1">
    <oddFooter>Page &amp;P of &amp;N</oddFooter>
  </headerFooter>
  <ignoredErrors>
    <ignoredError sqref="D18" calculatedColumn="1"/>
  </ignoredErrors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H66"/>
  <sheetViews>
    <sheetView showGridLines="0" zoomScale="80" zoomScaleNormal="80" zoomScaleSheetLayoutView="100" workbookViewId="0"/>
  </sheetViews>
  <sheetFormatPr defaultColWidth="8.85546875" defaultRowHeight="12.75"/>
  <cols>
    <col min="1" max="1" width="51.85546875" style="16" customWidth="1"/>
    <col min="2" max="2" width="56.7109375" style="16" bestFit="1" customWidth="1"/>
    <col min="3" max="3" width="45.7109375" style="16" customWidth="1"/>
    <col min="4" max="4" width="24.140625" style="16" bestFit="1" customWidth="1"/>
    <col min="5" max="5" width="2.7109375" style="16" customWidth="1"/>
    <col min="6" max="16384" width="8.85546875" style="16"/>
  </cols>
  <sheetData>
    <row r="1" spans="1:7" ht="37.9" customHeight="1">
      <c r="A1" s="32" t="s">
        <v>37</v>
      </c>
      <c r="B1" s="15"/>
      <c r="C1" s="15"/>
      <c r="D1" s="15"/>
    </row>
    <row r="2" spans="1:7" ht="50.1" customHeight="1">
      <c r="A2" s="88" t="s">
        <v>14</v>
      </c>
      <c r="B2" s="88"/>
      <c r="C2" s="88"/>
      <c r="D2" s="88"/>
    </row>
    <row r="3" spans="1:7" s="23" customFormat="1" ht="30" customHeight="1">
      <c r="A3" s="89" t="s">
        <v>15</v>
      </c>
      <c r="B3" s="89"/>
      <c r="C3" s="89"/>
      <c r="D3" s="89"/>
      <c r="F3" s="24"/>
      <c r="G3" s="24"/>
    </row>
    <row r="4" spans="1:7" ht="48" customHeight="1">
      <c r="A4" s="36" t="s">
        <v>16</v>
      </c>
      <c r="B4" s="4" t="s">
        <v>17</v>
      </c>
      <c r="C4" s="4" t="s">
        <v>18</v>
      </c>
      <c r="D4" s="37" t="s">
        <v>19</v>
      </c>
    </row>
    <row r="5" spans="1:7" ht="30" customHeight="1">
      <c r="A5" s="38">
        <v>1</v>
      </c>
      <c r="B5" s="25"/>
      <c r="C5" s="25"/>
      <c r="D5" s="25">
        <v>0</v>
      </c>
    </row>
    <row r="6" spans="1:7" ht="30" customHeight="1">
      <c r="A6" s="38">
        <v>2</v>
      </c>
      <c r="B6" s="25"/>
      <c r="C6" s="25"/>
      <c r="D6" s="25">
        <v>0</v>
      </c>
    </row>
    <row r="7" spans="1:7" ht="30" customHeight="1">
      <c r="A7" s="38">
        <v>3</v>
      </c>
      <c r="B7" s="25"/>
      <c r="C7" s="25"/>
      <c r="D7" s="25">
        <f>Begroting_bedrijfsverplaatsing[[#This Row],[Kostenpost]]-Begroting_bedrijfsverplaatsing[[#This Row],[Leverancier]]</f>
        <v>0</v>
      </c>
    </row>
    <row r="8" spans="1:7" ht="30" customHeight="1">
      <c r="A8" s="38">
        <v>4</v>
      </c>
      <c r="B8" s="25"/>
      <c r="C8" s="25"/>
      <c r="D8" s="25">
        <f>Begroting_bedrijfsverplaatsing[[#This Row],[Kostenpost]]-Begroting_bedrijfsverplaatsing[[#This Row],[Leverancier]]</f>
        <v>0</v>
      </c>
    </row>
    <row r="9" spans="1:7" ht="30" customHeight="1">
      <c r="A9" s="38">
        <v>5</v>
      </c>
      <c r="B9" s="25"/>
      <c r="C9" s="25"/>
      <c r="D9" s="25">
        <f>Begroting_bedrijfsverplaatsing[[#This Row],[Kostenpost]]-Begroting_bedrijfsverplaatsing[[#This Row],[Leverancier]]</f>
        <v>0</v>
      </c>
    </row>
    <row r="10" spans="1:7" ht="30" customHeight="1">
      <c r="A10" s="38">
        <v>6</v>
      </c>
      <c r="B10" s="25"/>
      <c r="C10" s="25"/>
      <c r="D10" s="25">
        <f>Begroting_bedrijfsverplaatsing[[#This Row],[Kostenpost]]-Begroting_bedrijfsverplaatsing[[#This Row],[Leverancier]]</f>
        <v>0</v>
      </c>
    </row>
    <row r="11" spans="1:7" ht="30" customHeight="1">
      <c r="A11" s="38">
        <v>7</v>
      </c>
      <c r="B11" s="25"/>
      <c r="C11" s="25"/>
      <c r="D11" s="25">
        <f>Begroting_bedrijfsverplaatsing[[#This Row],[Kostenpost]]-Begroting_bedrijfsverplaatsing[[#This Row],[Leverancier]]</f>
        <v>0</v>
      </c>
    </row>
    <row r="12" spans="1:7" ht="30" customHeight="1">
      <c r="A12" s="38">
        <v>8</v>
      </c>
      <c r="B12" s="25"/>
      <c r="C12" s="25"/>
      <c r="D12" s="25">
        <f>Begroting_bedrijfsverplaatsing[[#This Row],[Kostenpost]]-Begroting_bedrijfsverplaatsing[[#This Row],[Leverancier]]</f>
        <v>0</v>
      </c>
    </row>
    <row r="13" spans="1:7" ht="30" customHeight="1">
      <c r="A13" s="38">
        <v>9</v>
      </c>
      <c r="B13" s="25"/>
      <c r="C13" s="25"/>
      <c r="D13" s="25">
        <f>Begroting_bedrijfsverplaatsing[[#This Row],[Kostenpost]]-Begroting_bedrijfsverplaatsing[[#This Row],[Leverancier]]</f>
        <v>0</v>
      </c>
    </row>
    <row r="14" spans="1:7" ht="30" customHeight="1">
      <c r="A14" s="38">
        <v>10</v>
      </c>
      <c r="B14" s="25"/>
      <c r="C14" s="25"/>
      <c r="D14" s="25">
        <f>Begroting_bedrijfsverplaatsing[[#This Row],[Kostenpost]]-Begroting_bedrijfsverplaatsing[[#This Row],[Leverancier]]</f>
        <v>0</v>
      </c>
    </row>
    <row r="15" spans="1:7" ht="30" customHeight="1">
      <c r="A15" s="38">
        <v>11</v>
      </c>
      <c r="B15" s="25"/>
      <c r="C15" s="25"/>
      <c r="D15" s="25">
        <f>Begroting_bedrijfsverplaatsing[[#This Row],[Kostenpost]]-Begroting_bedrijfsverplaatsing[[#This Row],[Leverancier]]</f>
        <v>0</v>
      </c>
    </row>
    <row r="16" spans="1:7" ht="30" customHeight="1">
      <c r="A16" s="38">
        <v>12</v>
      </c>
      <c r="B16" s="25"/>
      <c r="C16" s="25"/>
      <c r="D16" s="25">
        <f>Begroting_bedrijfsverplaatsing[[#This Row],[Kostenpost]]-Begroting_bedrijfsverplaatsing[[#This Row],[Leverancier]]</f>
        <v>0</v>
      </c>
    </row>
    <row r="17" spans="1:6" s="23" customFormat="1" ht="30" customHeight="1">
      <c r="A17" s="38">
        <v>13</v>
      </c>
      <c r="B17" s="25"/>
      <c r="C17" s="25"/>
      <c r="D17" s="25">
        <f>Begroting_bedrijfsverplaatsing[[#This Row],[Kostenpost]]-Begroting_bedrijfsverplaatsing[[#This Row],[Leverancier]]</f>
        <v>0</v>
      </c>
    </row>
    <row r="18" spans="1:6" ht="30" customHeight="1">
      <c r="A18" s="38">
        <v>14</v>
      </c>
      <c r="B18" s="25"/>
      <c r="C18" s="25"/>
      <c r="D18" s="25">
        <f>Begroting_bedrijfsverplaatsing[[#This Row],[Kostenpost]]-Begroting_bedrijfsverplaatsing[[#This Row],[Leverancier]]</f>
        <v>0</v>
      </c>
    </row>
    <row r="19" spans="1:6" ht="30" customHeight="1">
      <c r="A19" s="38">
        <v>15</v>
      </c>
      <c r="B19" s="25"/>
      <c r="C19" s="25"/>
      <c r="D19" s="25">
        <f>Begroting_bedrijfsverplaatsing[[#This Row],[Kostenpost]]-Begroting_bedrijfsverplaatsing[[#This Row],[Leverancier]]</f>
        <v>0</v>
      </c>
    </row>
    <row r="20" spans="1:6" ht="30" customHeight="1">
      <c r="A20" s="37" t="s">
        <v>20</v>
      </c>
      <c r="B20" s="12"/>
      <c r="C20" s="12"/>
      <c r="D20" s="11">
        <f>SUBTOTAL(109,Begroting_bedrijfsverplaatsing[Bedrag (ex. BTW)])</f>
        <v>0</v>
      </c>
    </row>
    <row r="21" spans="1:6" ht="30" customHeight="1">
      <c r="A21" s="55"/>
      <c r="B21" s="56"/>
      <c r="C21" s="56"/>
      <c r="D21" s="51"/>
      <c r="E21"/>
      <c r="F21"/>
    </row>
    <row r="22" spans="1:6" ht="30" customHeight="1">
      <c r="A22" s="57" t="s">
        <v>38</v>
      </c>
      <c r="B22" s="58"/>
      <c r="C22" s="56"/>
      <c r="D22" s="51"/>
      <c r="E22"/>
      <c r="F22"/>
    </row>
    <row r="23" spans="1:6" ht="30" customHeight="1">
      <c r="A23" s="57" t="s">
        <v>39</v>
      </c>
      <c r="B23" s="58"/>
      <c r="C23" s="59"/>
      <c r="D23" s="59"/>
      <c r="E23"/>
      <c r="F23"/>
    </row>
    <row r="24" spans="1:6" ht="30" customHeight="1">
      <c r="A24" s="57" t="s">
        <v>40</v>
      </c>
      <c r="B24" s="60"/>
      <c r="C24" s="59"/>
      <c r="D24" s="59"/>
      <c r="E24"/>
      <c r="F24"/>
    </row>
    <row r="25" spans="1:6" ht="30" customHeight="1">
      <c r="A25" s="57" t="s">
        <v>41</v>
      </c>
      <c r="B25" s="61"/>
      <c r="C25" s="53"/>
      <c r="D25" s="15"/>
    </row>
    <row r="26" spans="1:6" ht="30" customHeight="1">
      <c r="A26" s="89" t="s">
        <v>42</v>
      </c>
      <c r="B26" s="89"/>
      <c r="C26" s="52"/>
      <c r="D26" s="53"/>
    </row>
    <row r="27" spans="1:6" ht="30" customHeight="1">
      <c r="A27" s="4" t="s">
        <v>43</v>
      </c>
      <c r="B27" s="37" t="s">
        <v>44</v>
      </c>
      <c r="C27" s="28"/>
      <c r="D27" s="15"/>
    </row>
    <row r="28" spans="1:6" ht="30" customHeight="1">
      <c r="A28" s="9" t="s">
        <v>45</v>
      </c>
      <c r="B28" s="25">
        <v>0</v>
      </c>
      <c r="C28" s="28"/>
      <c r="D28" s="15"/>
    </row>
    <row r="29" spans="1:6" ht="30" customHeight="1">
      <c r="A29" s="9" t="s">
        <v>46</v>
      </c>
      <c r="B29" s="25">
        <v>0</v>
      </c>
      <c r="C29" s="30"/>
      <c r="D29" s="15"/>
    </row>
    <row r="30" spans="1:6" ht="37.9" customHeight="1">
      <c r="A30" s="12" t="s">
        <v>47</v>
      </c>
      <c r="B30" s="11">
        <f>B29-B28</f>
        <v>0</v>
      </c>
      <c r="C30" s="54"/>
      <c r="D30" s="30"/>
    </row>
    <row r="31" spans="1:6" ht="48" customHeight="1">
      <c r="A31" s="89" t="s">
        <v>21</v>
      </c>
      <c r="B31" s="89"/>
      <c r="C31" s="89"/>
      <c r="D31" s="89"/>
    </row>
    <row r="32" spans="1:6" ht="30" customHeight="1">
      <c r="A32" s="36" t="s">
        <v>22</v>
      </c>
      <c r="B32" s="4" t="s">
        <v>23</v>
      </c>
      <c r="C32" s="4" t="s">
        <v>24</v>
      </c>
      <c r="D32" s="37" t="s">
        <v>25</v>
      </c>
    </row>
    <row r="33" spans="1:8" ht="30" customHeight="1">
      <c r="A33" s="9" t="s">
        <v>26</v>
      </c>
      <c r="B33" s="62" t="s">
        <v>48</v>
      </c>
      <c r="C33" s="25">
        <v>0</v>
      </c>
      <c r="D33" s="42">
        <f>IFERROR(C33/$D$20,0)</f>
        <v>0</v>
      </c>
    </row>
    <row r="34" spans="1:8" ht="30" customHeight="1">
      <c r="A34" s="9" t="s">
        <v>28</v>
      </c>
      <c r="B34" s="9" t="s">
        <v>29</v>
      </c>
      <c r="C34" s="25">
        <v>0</v>
      </c>
      <c r="D34" s="42">
        <f t="shared" ref="D34:D36" si="0">IFERROR(C34/$D$20,0)</f>
        <v>0</v>
      </c>
    </row>
    <row r="35" spans="1:8" ht="30" customHeight="1">
      <c r="A35" s="9" t="s">
        <v>30</v>
      </c>
      <c r="B35" s="25">
        <v>0</v>
      </c>
      <c r="C35" s="25">
        <v>0</v>
      </c>
      <c r="D35" s="42">
        <f t="shared" si="0"/>
        <v>0</v>
      </c>
    </row>
    <row r="36" spans="1:8" ht="30" customHeight="1">
      <c r="A36" s="9" t="s">
        <v>30</v>
      </c>
      <c r="B36" s="25"/>
      <c r="C36" s="25">
        <v>0</v>
      </c>
      <c r="D36" s="42">
        <f t="shared" si="0"/>
        <v>0</v>
      </c>
      <c r="E36" s="23"/>
      <c r="F36" s="23"/>
      <c r="G36" s="23"/>
      <c r="H36" s="23"/>
    </row>
    <row r="37" spans="1:8" ht="30" customHeight="1">
      <c r="A37" s="37" t="s">
        <v>20</v>
      </c>
      <c r="B37" s="12"/>
      <c r="C37" s="12">
        <f>SUM(Dekkingsplan_bedrijfsverplaatsing[Bedrag (ex BTW)])</f>
        <v>0</v>
      </c>
      <c r="D37" s="43">
        <f>SUBTOTAL(109,Dekkingsplan_bedrijfsverplaatsing[Percentage])</f>
        <v>0</v>
      </c>
    </row>
    <row r="38" spans="1:8" ht="30" customHeight="1">
      <c r="A38" s="44" t="s">
        <v>31</v>
      </c>
      <c r="B38" s="50"/>
      <c r="C38" s="50"/>
      <c r="D38" s="51"/>
    </row>
    <row r="39" spans="1:8" ht="37.9" customHeight="1">
      <c r="A39" s="88" t="s">
        <v>32</v>
      </c>
      <c r="B39" s="88"/>
      <c r="C39" s="88"/>
      <c r="D39" s="88"/>
      <c r="E39" s="23"/>
      <c r="F39" s="23"/>
      <c r="G39" s="23"/>
      <c r="H39" s="23"/>
    </row>
    <row r="40" spans="1:8" ht="18" customHeight="1">
      <c r="A40" s="45" t="s">
        <v>33</v>
      </c>
      <c r="B40" s="46"/>
      <c r="C40" s="46"/>
      <c r="D40" s="47" t="str">
        <f>IF(D20=C37,"JA","NEE")</f>
        <v>JA</v>
      </c>
    </row>
    <row r="41" spans="1:8" ht="18" customHeight="1">
      <c r="A41" s="45" t="s">
        <v>34</v>
      </c>
      <c r="B41" s="45"/>
      <c r="C41" s="48"/>
      <c r="D41" s="47" t="str">
        <f>IF(D33 &lt;=40%,"JA","NEE")</f>
        <v>JA</v>
      </c>
    </row>
    <row r="42" spans="1:8" ht="18">
      <c r="A42" s="45" t="s">
        <v>49</v>
      </c>
      <c r="B42" s="4"/>
      <c r="C42" s="4"/>
      <c r="D42" s="47" t="str">
        <f>IF(C33&lt;=20000,"JA","NEE")</f>
        <v>JA</v>
      </c>
    </row>
    <row r="43" spans="1:8" ht="30" customHeight="1">
      <c r="A43" s="26"/>
      <c r="B43" s="18"/>
      <c r="C43" s="18"/>
      <c r="D43" s="18"/>
    </row>
    <row r="44" spans="1:8" ht="30" customHeight="1">
      <c r="A44" s="26"/>
      <c r="B44" s="18"/>
      <c r="C44" s="18"/>
      <c r="D44" s="18"/>
    </row>
    <row r="45" spans="1:8" ht="30" customHeight="1">
      <c r="A45" s="26"/>
      <c r="B45" s="18"/>
      <c r="C45" s="18"/>
      <c r="D45" s="18"/>
    </row>
    <row r="46" spans="1:8" ht="30" customHeight="1">
      <c r="A46" s="27"/>
      <c r="B46" s="28"/>
      <c r="C46" s="28"/>
      <c r="D46" s="28"/>
    </row>
    <row r="47" spans="1:8" ht="37.9" customHeight="1">
      <c r="A47" s="29"/>
      <c r="B47" s="28"/>
      <c r="C47" s="28"/>
      <c r="D47" s="30"/>
      <c r="E47" s="23"/>
      <c r="F47" s="23"/>
      <c r="G47" s="23"/>
      <c r="H47" s="23"/>
    </row>
    <row r="48" spans="1:8" s="23" customFormat="1" ht="30" customHeight="1">
      <c r="A48" s="31"/>
      <c r="B48" s="31"/>
      <c r="C48" s="31"/>
      <c r="D48" s="31"/>
      <c r="E48" s="16"/>
      <c r="F48" s="16"/>
      <c r="G48" s="16"/>
      <c r="H48" s="16"/>
    </row>
    <row r="49" spans="1:4" ht="48" customHeight="1">
      <c r="A49" s="31"/>
      <c r="B49" s="31"/>
      <c r="C49" s="31"/>
      <c r="D49" s="31"/>
    </row>
    <row r="50" spans="1:4" ht="30" customHeight="1">
      <c r="A50" s="31"/>
      <c r="B50" s="31"/>
      <c r="C50" s="31"/>
      <c r="D50" s="31"/>
    </row>
    <row r="51" spans="1:4" ht="30" customHeight="1">
      <c r="A51" s="90"/>
      <c r="B51" s="90"/>
      <c r="C51" s="90"/>
      <c r="D51" s="92"/>
    </row>
    <row r="52" spans="1:4" ht="30" customHeight="1">
      <c r="A52" s="90"/>
      <c r="B52" s="90"/>
      <c r="C52" s="90"/>
      <c r="D52" s="92"/>
    </row>
    <row r="53" spans="1:4" ht="30" customHeight="1">
      <c r="A53" s="90"/>
      <c r="B53" s="90"/>
      <c r="C53" s="90"/>
      <c r="D53" s="92"/>
    </row>
    <row r="54" spans="1:4" ht="30" customHeight="1">
      <c r="A54" s="90"/>
      <c r="B54" s="90"/>
      <c r="C54" s="90"/>
      <c r="D54" s="92"/>
    </row>
    <row r="55" spans="1:4" ht="30" customHeight="1">
      <c r="A55" s="90"/>
      <c r="B55" s="90"/>
      <c r="C55" s="90"/>
      <c r="D55" s="91"/>
    </row>
    <row r="56" spans="1:4" ht="30" customHeight="1">
      <c r="A56" s="90"/>
      <c r="B56" s="90"/>
      <c r="C56" s="90"/>
      <c r="D56" s="91"/>
    </row>
    <row r="57" spans="1:4" ht="30" customHeight="1"/>
    <row r="58" spans="1:4" ht="30" customHeight="1"/>
    <row r="59" spans="1:4" ht="30" customHeight="1"/>
    <row r="60" spans="1:4" ht="30" customHeight="1"/>
    <row r="61" spans="1:4" ht="30" customHeight="1"/>
    <row r="62" spans="1:4" ht="24.95" customHeight="1"/>
    <row r="63" spans="1:4" ht="24.95" customHeight="1"/>
    <row r="64" spans="1:4" ht="24.95" customHeight="1"/>
    <row r="65" s="16" customFormat="1" ht="24.95" customHeight="1"/>
    <row r="66" s="16" customFormat="1" ht="24.95" customHeight="1"/>
  </sheetData>
  <sheetProtection algorithmName="SHA-512" hashValue="i92bjsYZjoE9XbOOcjXC4f1RFvx2eDCvzsLw0EnnRMAuOOOwjgtq/eWzEQj2ovT7uYCSn/Ym5lqXTH0cYRmTVw==" saltValue="y9dGi5FshYIhbcnWF8m3Pw==" spinCount="100000" sheet="1" objects="1" scenarios="1"/>
  <mergeCells count="11">
    <mergeCell ref="A2:D2"/>
    <mergeCell ref="A3:D3"/>
    <mergeCell ref="A26:B26"/>
    <mergeCell ref="A55:C56"/>
    <mergeCell ref="D55:D56"/>
    <mergeCell ref="D51:D52"/>
    <mergeCell ref="D53:D54"/>
    <mergeCell ref="A53:C54"/>
    <mergeCell ref="A51:C52"/>
    <mergeCell ref="A39:D39"/>
    <mergeCell ref="A31:D31"/>
  </mergeCells>
  <phoneticPr fontId="21" type="noConversion"/>
  <conditionalFormatting sqref="D40:D42">
    <cfRule type="cellIs" dxfId="108" priority="4" operator="equal">
      <formula>"NEE"</formula>
    </cfRule>
    <cfRule type="cellIs" dxfId="107" priority="5" operator="equal">
      <formula>"JA"</formula>
    </cfRule>
  </conditionalFormatting>
  <conditionalFormatting sqref="D40:D42">
    <cfRule type="cellIs" dxfId="106" priority="2" operator="equal">
      <formula>"NEE"</formula>
    </cfRule>
    <cfRule type="cellIs" dxfId="105" priority="3" operator="equal">
      <formula>"JA"</formula>
    </cfRule>
  </conditionalFormatting>
  <conditionalFormatting sqref="D40:D42">
    <cfRule type="cellIs" dxfId="104" priority="1" operator="equal">
      <formula>"NEE"</formula>
    </cfRule>
  </conditionalFormatting>
  <printOptions horizontalCentered="1"/>
  <pageMargins left="0.4" right="0.4" top="0.4" bottom="0.4" header="0.3" footer="0.5"/>
  <pageSetup paperSize="9" scale="74" fitToHeight="0" orientation="landscape" r:id="rId1"/>
  <headerFooter differentFirst="1">
    <oddFooter>Page &amp;P of &amp;N</oddFooter>
  </headerFooter>
  <rowBreaks count="1" manualBreakCount="1">
    <brk id="21" max="7" man="1"/>
  </rowBreaks>
  <ignoredErrors>
    <ignoredError sqref="D10:D13" emptyCellReference="1"/>
  </ignoredErrors>
  <drawing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39B28-C7D7-4D53-AE43-A787BF51E5EB}">
  <sheetPr>
    <tabColor theme="4"/>
    <pageSetUpPr autoPageBreaks="0" fitToPage="1"/>
  </sheetPr>
  <dimension ref="A1:H57"/>
  <sheetViews>
    <sheetView showGridLines="0" zoomScale="80" zoomScaleNormal="80" zoomScaleSheetLayoutView="100" workbookViewId="0"/>
  </sheetViews>
  <sheetFormatPr defaultColWidth="8.85546875" defaultRowHeight="12.75"/>
  <cols>
    <col min="1" max="1" width="51.85546875" style="16" customWidth="1"/>
    <col min="2" max="2" width="56.7109375" style="16" bestFit="1" customWidth="1"/>
    <col min="3" max="3" width="45.7109375" style="16" customWidth="1"/>
    <col min="4" max="4" width="24.140625" style="16" bestFit="1" customWidth="1"/>
    <col min="5" max="5" width="2.7109375" style="16" customWidth="1"/>
    <col min="6" max="16384" width="8.85546875" style="16"/>
  </cols>
  <sheetData>
    <row r="1" spans="1:7" ht="37.9" customHeight="1">
      <c r="A1" s="32" t="s">
        <v>50</v>
      </c>
      <c r="B1" s="15"/>
      <c r="C1" s="15"/>
      <c r="D1" s="15"/>
    </row>
    <row r="2" spans="1:7" ht="50.1" customHeight="1">
      <c r="A2" s="33" t="s">
        <v>13</v>
      </c>
      <c r="B2" s="34"/>
      <c r="C2" s="34"/>
      <c r="D2" s="35"/>
    </row>
    <row r="3" spans="1:7" ht="37.9" customHeight="1">
      <c r="A3" s="87" t="s">
        <v>14</v>
      </c>
      <c r="B3" s="87"/>
      <c r="C3" s="87"/>
      <c r="D3" s="87"/>
    </row>
    <row r="4" spans="1:7" s="23" customFormat="1" ht="30" customHeight="1">
      <c r="A4" s="89" t="s">
        <v>15</v>
      </c>
      <c r="B4" s="89"/>
      <c r="C4" s="89"/>
      <c r="D4" s="89"/>
      <c r="F4" s="24"/>
      <c r="G4" s="24"/>
    </row>
    <row r="5" spans="1:7" ht="48" customHeight="1">
      <c r="A5" s="36" t="s">
        <v>16</v>
      </c>
      <c r="B5" s="4" t="s">
        <v>17</v>
      </c>
      <c r="C5" s="4" t="s">
        <v>18</v>
      </c>
      <c r="D5" s="37" t="s">
        <v>19</v>
      </c>
    </row>
    <row r="6" spans="1:7" ht="30" customHeight="1">
      <c r="A6" s="38">
        <v>1</v>
      </c>
      <c r="B6" s="25"/>
      <c r="C6" s="25"/>
      <c r="D6" s="25">
        <f>Begroting_gevelverbetering[[#This Row],[Kostenpost]]-Begroting_gevelverbetering[[#This Row],[Leverancier]]</f>
        <v>0</v>
      </c>
    </row>
    <row r="7" spans="1:7" ht="30" customHeight="1">
      <c r="A7" s="38">
        <v>2</v>
      </c>
      <c r="B7" s="25"/>
      <c r="C7" s="25"/>
      <c r="D7" s="25">
        <f>Begroting_gevelverbetering[[#This Row],[Kostenpost]]-Begroting_gevelverbetering[[#This Row],[Leverancier]]</f>
        <v>0</v>
      </c>
    </row>
    <row r="8" spans="1:7" ht="30" customHeight="1">
      <c r="A8" s="38">
        <v>3</v>
      </c>
      <c r="B8" s="25"/>
      <c r="C8" s="25"/>
      <c r="D8" s="25">
        <f>Begroting_gevelverbetering[[#This Row],[Kostenpost]]-Begroting_gevelverbetering[[#This Row],[Leverancier]]</f>
        <v>0</v>
      </c>
    </row>
    <row r="9" spans="1:7" ht="30" customHeight="1">
      <c r="A9" s="38">
        <v>4</v>
      </c>
      <c r="B9" s="25"/>
      <c r="C9" s="25"/>
      <c r="D9" s="25">
        <v>0</v>
      </c>
    </row>
    <row r="10" spans="1:7" ht="30" customHeight="1">
      <c r="A10" s="38">
        <v>5</v>
      </c>
      <c r="B10" s="25"/>
      <c r="C10" s="25"/>
      <c r="D10" s="25">
        <v>0</v>
      </c>
    </row>
    <row r="11" spans="1:7" ht="30" customHeight="1">
      <c r="A11" s="38">
        <v>6</v>
      </c>
      <c r="B11" s="25"/>
      <c r="C11" s="25"/>
      <c r="D11" s="25">
        <v>0</v>
      </c>
    </row>
    <row r="12" spans="1:7" ht="30" customHeight="1">
      <c r="A12" s="38">
        <v>7</v>
      </c>
      <c r="B12" s="25"/>
      <c r="C12" s="25"/>
      <c r="D12" s="25">
        <f>Begroting_gevelverbetering[[#This Row],[Kostenpost]]-Begroting_gevelverbetering[[#This Row],[Leverancier]]</f>
        <v>0</v>
      </c>
    </row>
    <row r="13" spans="1:7" ht="30" customHeight="1">
      <c r="A13" s="38">
        <v>8</v>
      </c>
      <c r="B13" s="25"/>
      <c r="C13" s="25"/>
      <c r="D13" s="25">
        <v>0</v>
      </c>
    </row>
    <row r="14" spans="1:7" ht="30" customHeight="1">
      <c r="A14" s="38">
        <v>9</v>
      </c>
      <c r="B14" s="25"/>
      <c r="C14" s="25"/>
      <c r="D14" s="25">
        <f>Begroting_gevelverbetering[[#This Row],[Kostenpost]]-Begroting_gevelverbetering[[#This Row],[Leverancier]]</f>
        <v>0</v>
      </c>
    </row>
    <row r="15" spans="1:7" ht="30" customHeight="1">
      <c r="A15" s="38">
        <v>10</v>
      </c>
      <c r="B15" s="25"/>
      <c r="C15" s="25"/>
      <c r="D15" s="25">
        <f>Begroting_gevelverbetering[[#This Row],[Kostenpost]]-Begroting_gevelverbetering[[#This Row],[Leverancier]]</f>
        <v>0</v>
      </c>
    </row>
    <row r="16" spans="1:7" ht="30" customHeight="1">
      <c r="A16" s="38">
        <v>11</v>
      </c>
      <c r="B16" s="25"/>
      <c r="C16" s="25"/>
      <c r="D16" s="25">
        <f>Begroting_gevelverbetering[[#This Row],[Kostenpost]]-Begroting_gevelverbetering[[#This Row],[Leverancier]]</f>
        <v>0</v>
      </c>
    </row>
    <row r="17" spans="1:8" ht="30" customHeight="1">
      <c r="A17" s="38">
        <v>12</v>
      </c>
      <c r="B17" s="25"/>
      <c r="C17" s="25"/>
      <c r="D17" s="25">
        <f>Begroting_gevelverbetering[[#This Row],[Kostenpost]]-Begroting_gevelverbetering[[#This Row],[Leverancier]]</f>
        <v>0</v>
      </c>
    </row>
    <row r="18" spans="1:8" s="23" customFormat="1" ht="30" customHeight="1">
      <c r="A18" s="38">
        <v>13</v>
      </c>
      <c r="B18" s="25"/>
      <c r="C18" s="25"/>
      <c r="D18" s="25">
        <f>Begroting_gevelverbetering[[#This Row],[Kostenpost]]-Begroting_gevelverbetering[[#This Row],[Leverancier]]</f>
        <v>0</v>
      </c>
    </row>
    <row r="19" spans="1:8" ht="30" customHeight="1">
      <c r="A19" s="38">
        <v>14</v>
      </c>
      <c r="B19" s="25"/>
      <c r="C19" s="25"/>
      <c r="D19" s="25">
        <f>Begroting_gevelverbetering[[#This Row],[Kostenpost]]-Begroting_gevelverbetering[[#This Row],[Leverancier]]</f>
        <v>0</v>
      </c>
    </row>
    <row r="20" spans="1:8" ht="30" customHeight="1">
      <c r="A20" s="38">
        <v>15</v>
      </c>
      <c r="B20" s="25"/>
      <c r="C20" s="25"/>
      <c r="D20" s="25">
        <f>Begroting_gevelverbetering[[#This Row],[Kostenpost]]-Begroting_gevelverbetering[[#This Row],[Leverancier]]</f>
        <v>0</v>
      </c>
    </row>
    <row r="21" spans="1:8" ht="30" customHeight="1">
      <c r="A21" s="37" t="s">
        <v>20</v>
      </c>
      <c r="B21" s="12"/>
      <c r="C21" s="12"/>
      <c r="D21" s="11">
        <f>SUBTOTAL(109,Begroting_gevelverbetering[Bedrag (ex. BTW)])</f>
        <v>0</v>
      </c>
    </row>
    <row r="22" spans="1:8" ht="30" customHeight="1">
      <c r="A22" s="89" t="s">
        <v>21</v>
      </c>
      <c r="B22" s="89"/>
      <c r="C22" s="89"/>
      <c r="D22" s="89"/>
    </row>
    <row r="23" spans="1:8" ht="30" customHeight="1">
      <c r="A23" s="36" t="s">
        <v>22</v>
      </c>
      <c r="B23" s="4" t="s">
        <v>23</v>
      </c>
      <c r="C23" s="4" t="s">
        <v>24</v>
      </c>
      <c r="D23" s="37" t="s">
        <v>25</v>
      </c>
    </row>
    <row r="24" spans="1:8" ht="30" customHeight="1">
      <c r="A24" s="40" t="s">
        <v>26</v>
      </c>
      <c r="B24" s="41" t="s">
        <v>51</v>
      </c>
      <c r="C24" s="25">
        <v>0</v>
      </c>
      <c r="D24" s="42">
        <f>IFERROR(C24/$D$21,0)</f>
        <v>0</v>
      </c>
    </row>
    <row r="25" spans="1:8" ht="30" customHeight="1">
      <c r="A25" s="40" t="s">
        <v>28</v>
      </c>
      <c r="B25" s="40" t="s">
        <v>29</v>
      </c>
      <c r="C25" s="25">
        <v>0</v>
      </c>
      <c r="D25" s="42">
        <f t="shared" ref="D25:D27" si="0">IFERROR(C25/$D$21,0)</f>
        <v>0</v>
      </c>
    </row>
    <row r="26" spans="1:8" ht="30" customHeight="1">
      <c r="A26" s="40" t="s">
        <v>30</v>
      </c>
      <c r="B26" s="25">
        <v>0</v>
      </c>
      <c r="C26" s="25">
        <v>0</v>
      </c>
      <c r="D26" s="42">
        <f t="shared" si="0"/>
        <v>0</v>
      </c>
    </row>
    <row r="27" spans="1:8" ht="30" customHeight="1">
      <c r="A27" s="40" t="s">
        <v>30</v>
      </c>
      <c r="B27" s="25"/>
      <c r="C27" s="25">
        <v>0</v>
      </c>
      <c r="D27" s="42">
        <f t="shared" si="0"/>
        <v>0</v>
      </c>
      <c r="E27" s="23"/>
      <c r="F27" s="23"/>
      <c r="G27" s="23"/>
      <c r="H27" s="23"/>
    </row>
    <row r="28" spans="1:8" ht="30" customHeight="1">
      <c r="A28" s="37" t="s">
        <v>20</v>
      </c>
      <c r="B28" s="12"/>
      <c r="C28" s="12">
        <f>SUM(Dekkingsplan_gevelverbetering[Bedrag (ex BTW)])</f>
        <v>0</v>
      </c>
      <c r="D28" s="43">
        <f>SUBTOTAL(109,Dekkingsplan_gevelverbetering[Percentage])</f>
        <v>0</v>
      </c>
    </row>
    <row r="29" spans="1:8" ht="30" customHeight="1">
      <c r="A29" s="44" t="s">
        <v>31</v>
      </c>
      <c r="B29" s="9"/>
      <c r="C29" s="9"/>
      <c r="D29" s="9"/>
    </row>
    <row r="30" spans="1:8" ht="30" customHeight="1">
      <c r="A30" s="88" t="s">
        <v>32</v>
      </c>
      <c r="B30" s="88"/>
      <c r="C30" s="88"/>
      <c r="D30" s="88"/>
    </row>
    <row r="31" spans="1:8" ht="18" customHeight="1">
      <c r="A31" s="45" t="s">
        <v>33</v>
      </c>
      <c r="B31" s="46"/>
      <c r="C31" s="46"/>
      <c r="D31" s="47" t="str">
        <f>IF(D21=C28,"JA","NEE")</f>
        <v>JA</v>
      </c>
    </row>
    <row r="32" spans="1:8" ht="18" customHeight="1">
      <c r="A32" s="45" t="s">
        <v>34</v>
      </c>
      <c r="B32" s="45"/>
      <c r="C32" s="48"/>
      <c r="D32" s="47" t="str">
        <f>IF(D24 &lt;=40%,"JA","NEE")</f>
        <v>JA</v>
      </c>
    </row>
    <row r="33" spans="1:8" ht="18">
      <c r="A33" s="45" t="s">
        <v>52</v>
      </c>
      <c r="B33" s="4"/>
      <c r="C33" s="4"/>
      <c r="D33" s="47" t="str">
        <f>IF(C24&lt;=15000,"JA","NEE")</f>
        <v>JA</v>
      </c>
    </row>
    <row r="34" spans="1:8" ht="30" customHeight="1">
      <c r="A34" s="63"/>
      <c r="B34" s="9"/>
      <c r="C34" s="9"/>
      <c r="D34" s="9"/>
    </row>
    <row r="35" spans="1:8" ht="30" customHeight="1">
      <c r="A35" s="26"/>
      <c r="B35" s="18"/>
      <c r="C35" s="18"/>
      <c r="D35" s="18"/>
    </row>
    <row r="36" spans="1:8" ht="30" customHeight="1">
      <c r="A36" s="26"/>
      <c r="B36" s="18"/>
      <c r="C36" s="18"/>
      <c r="D36" s="18"/>
    </row>
    <row r="37" spans="1:8" ht="30" customHeight="1">
      <c r="A37" s="27"/>
      <c r="B37" s="28"/>
      <c r="C37" s="28"/>
      <c r="D37" s="28"/>
    </row>
    <row r="38" spans="1:8" ht="37.9" customHeight="1">
      <c r="A38" s="29"/>
      <c r="B38" s="28"/>
      <c r="C38" s="28"/>
      <c r="D38" s="30"/>
      <c r="E38" s="23"/>
      <c r="F38" s="23"/>
      <c r="G38" s="23"/>
      <c r="H38" s="23"/>
    </row>
    <row r="39" spans="1:8" s="23" customFormat="1" ht="30" customHeight="1">
      <c r="A39" s="31"/>
      <c r="B39" s="31"/>
      <c r="C39" s="31"/>
      <c r="D39" s="31"/>
      <c r="E39" s="16"/>
      <c r="F39" s="16"/>
      <c r="G39" s="16"/>
      <c r="H39" s="16"/>
    </row>
    <row r="40" spans="1:8" ht="48" customHeight="1">
      <c r="A40" s="31"/>
      <c r="B40" s="31"/>
      <c r="C40" s="31"/>
      <c r="D40" s="31"/>
    </row>
    <row r="41" spans="1:8" ht="30" customHeight="1">
      <c r="A41" s="31"/>
      <c r="B41" s="31"/>
      <c r="C41" s="31"/>
      <c r="D41" s="31"/>
    </row>
    <row r="42" spans="1:8" ht="30" customHeight="1">
      <c r="A42" s="90"/>
      <c r="B42" s="90"/>
      <c r="C42" s="90"/>
      <c r="D42" s="92"/>
    </row>
    <row r="43" spans="1:8" ht="30" customHeight="1">
      <c r="A43" s="90"/>
      <c r="B43" s="90"/>
      <c r="C43" s="90"/>
      <c r="D43" s="92"/>
    </row>
    <row r="44" spans="1:8" ht="30" customHeight="1">
      <c r="A44" s="90"/>
      <c r="B44" s="90"/>
      <c r="C44" s="90"/>
      <c r="D44" s="92"/>
    </row>
    <row r="45" spans="1:8" ht="30" customHeight="1">
      <c r="A45" s="90"/>
      <c r="B45" s="90"/>
      <c r="C45" s="90"/>
      <c r="D45" s="92"/>
    </row>
    <row r="46" spans="1:8" ht="30" customHeight="1">
      <c r="A46" s="90"/>
      <c r="B46" s="90"/>
      <c r="C46" s="90"/>
      <c r="D46" s="91"/>
    </row>
    <row r="47" spans="1:8" ht="30" customHeight="1">
      <c r="A47" s="90"/>
      <c r="B47" s="90"/>
      <c r="C47" s="90"/>
      <c r="D47" s="91"/>
    </row>
    <row r="48" spans="1:8" ht="30" customHeight="1"/>
    <row r="49" s="16" customFormat="1" ht="30" customHeight="1"/>
    <row r="50" s="16" customFormat="1" ht="30" customHeight="1"/>
    <row r="51" s="16" customFormat="1" ht="30" customHeight="1"/>
    <row r="52" s="16" customFormat="1" ht="30" customHeight="1"/>
    <row r="53" s="16" customFormat="1" ht="24.95" customHeight="1"/>
    <row r="54" s="16" customFormat="1" ht="24.95" customHeight="1"/>
    <row r="55" s="16" customFormat="1" ht="24.95" customHeight="1"/>
    <row r="56" s="16" customFormat="1" ht="24.95" customHeight="1"/>
    <row r="57" s="16" customFormat="1" ht="24.95" customHeight="1"/>
  </sheetData>
  <sheetProtection algorithmName="SHA-512" hashValue="xP7ORahjSVxMPp9yWlbFLrkW5AwCmT0a/AILGMMYJF5TVnJlS+Fc1eceMtfTVZlzt2ZsRtvV7/HKHy+CpdJHDA==" saltValue="vLLjQ7nShRVLSdHF3vhjbQ==" spinCount="100000" sheet="1" objects="1" scenarios="1"/>
  <mergeCells count="10">
    <mergeCell ref="A3:D3"/>
    <mergeCell ref="A22:D22"/>
    <mergeCell ref="A46:C47"/>
    <mergeCell ref="D46:D47"/>
    <mergeCell ref="A4:D4"/>
    <mergeCell ref="A42:C43"/>
    <mergeCell ref="D42:D43"/>
    <mergeCell ref="A44:C45"/>
    <mergeCell ref="D44:D45"/>
    <mergeCell ref="A30:D30"/>
  </mergeCells>
  <conditionalFormatting sqref="D31:D33">
    <cfRule type="cellIs" dxfId="65" priority="4" operator="equal">
      <formula>"NEE"</formula>
    </cfRule>
    <cfRule type="cellIs" dxfId="64" priority="5" operator="equal">
      <formula>"JA"</formula>
    </cfRule>
  </conditionalFormatting>
  <conditionalFormatting sqref="D31:D33">
    <cfRule type="cellIs" dxfId="63" priority="2" operator="equal">
      <formula>"NEE"</formula>
    </cfRule>
    <cfRule type="cellIs" dxfId="62" priority="3" operator="equal">
      <formula>"JA"</formula>
    </cfRule>
  </conditionalFormatting>
  <conditionalFormatting sqref="D31:D33">
    <cfRule type="cellIs" dxfId="61" priority="1" operator="equal">
      <formula>"NEE"</formula>
    </cfRule>
  </conditionalFormatting>
  <printOptions horizontalCentered="1"/>
  <pageMargins left="0.4" right="0.4" top="0.4" bottom="0.4" header="0.3" footer="0.5"/>
  <pageSetup paperSize="9" scale="74" fitToHeight="0" orientation="landscape" r:id="rId1"/>
  <headerFooter differentFirst="1">
    <oddFooter>Page &amp;P of &amp;N</oddFooter>
  </headerFooter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3BB6A-C4D5-492B-81D0-703E3B86D851}">
  <sheetPr>
    <tabColor theme="4"/>
    <pageSetUpPr autoPageBreaks="0" fitToPage="1"/>
  </sheetPr>
  <dimension ref="A1:H57"/>
  <sheetViews>
    <sheetView showGridLines="0" zoomScale="80" zoomScaleNormal="80" zoomScaleSheetLayoutView="100" zoomScalePageLayoutView="118" workbookViewId="0"/>
  </sheetViews>
  <sheetFormatPr defaultColWidth="8.85546875" defaultRowHeight="12.75"/>
  <cols>
    <col min="1" max="1" width="51.85546875" style="16" customWidth="1"/>
    <col min="2" max="2" width="56.7109375" style="16" bestFit="1" customWidth="1"/>
    <col min="3" max="3" width="45.7109375" style="16" customWidth="1"/>
    <col min="4" max="4" width="24.140625" style="16" bestFit="1" customWidth="1"/>
    <col min="5" max="5" width="2.7109375" style="16" customWidth="1"/>
    <col min="6" max="16384" width="8.85546875" style="16"/>
  </cols>
  <sheetData>
    <row r="1" spans="1:7" ht="35.25">
      <c r="A1" s="32" t="s">
        <v>53</v>
      </c>
      <c r="B1" s="64"/>
      <c r="C1" s="64"/>
      <c r="D1" s="64"/>
    </row>
    <row r="2" spans="1:7" ht="35.1" customHeight="1">
      <c r="A2" s="33" t="s">
        <v>13</v>
      </c>
      <c r="B2" s="65"/>
      <c r="C2" s="65"/>
      <c r="D2" s="64"/>
    </row>
    <row r="3" spans="1:7" ht="35.1" customHeight="1">
      <c r="A3" s="93" t="s">
        <v>14</v>
      </c>
      <c r="B3" s="93"/>
      <c r="C3" s="93"/>
      <c r="D3" s="93"/>
    </row>
    <row r="4" spans="1:7" s="23" customFormat="1" ht="35.1" customHeight="1">
      <c r="A4" s="94" t="s">
        <v>15</v>
      </c>
      <c r="B4" s="94"/>
      <c r="C4" s="94"/>
      <c r="D4" s="94"/>
      <c r="F4" s="24"/>
      <c r="G4" s="24"/>
    </row>
    <row r="5" spans="1:7" ht="35.1" customHeight="1">
      <c r="A5" s="75" t="s">
        <v>16</v>
      </c>
      <c r="B5" s="77" t="s">
        <v>17</v>
      </c>
      <c r="C5" s="77" t="s">
        <v>18</v>
      </c>
      <c r="D5" s="78" t="s">
        <v>19</v>
      </c>
    </row>
    <row r="6" spans="1:7" ht="30" customHeight="1">
      <c r="A6" s="76">
        <v>1</v>
      </c>
      <c r="B6" s="66"/>
      <c r="C6" s="66"/>
      <c r="D6" s="25">
        <v>0</v>
      </c>
    </row>
    <row r="7" spans="1:7" ht="30" customHeight="1">
      <c r="A7" s="76">
        <v>2</v>
      </c>
      <c r="B7" s="25"/>
      <c r="C7" s="66"/>
      <c r="D7" s="25">
        <v>0</v>
      </c>
    </row>
    <row r="8" spans="1:7" ht="30" customHeight="1">
      <c r="A8" s="76">
        <v>3</v>
      </c>
      <c r="B8" s="25"/>
      <c r="C8" s="66"/>
      <c r="D8" s="25">
        <v>0</v>
      </c>
    </row>
    <row r="9" spans="1:7" ht="30" customHeight="1">
      <c r="A9" s="76">
        <v>4</v>
      </c>
      <c r="B9" s="66"/>
      <c r="C9" s="66"/>
      <c r="D9" s="25">
        <v>0</v>
      </c>
    </row>
    <row r="10" spans="1:7" ht="30" customHeight="1">
      <c r="A10" s="76">
        <v>5</v>
      </c>
      <c r="B10" s="66"/>
      <c r="C10" s="66"/>
      <c r="D10" s="25">
        <v>0</v>
      </c>
    </row>
    <row r="11" spans="1:7" ht="30" customHeight="1">
      <c r="A11" s="76">
        <v>6</v>
      </c>
      <c r="B11" s="66"/>
      <c r="C11" s="66"/>
      <c r="D11" s="25">
        <v>0</v>
      </c>
    </row>
    <row r="12" spans="1:7" ht="30" customHeight="1">
      <c r="A12" s="76">
        <v>7</v>
      </c>
      <c r="B12" s="66"/>
      <c r="C12" s="66"/>
      <c r="D12" s="25">
        <v>0</v>
      </c>
    </row>
    <row r="13" spans="1:7" ht="30" customHeight="1">
      <c r="A13" s="76">
        <v>8</v>
      </c>
      <c r="B13" s="66"/>
      <c r="C13" s="66"/>
      <c r="D13" s="25">
        <v>0</v>
      </c>
    </row>
    <row r="14" spans="1:7" ht="30" customHeight="1">
      <c r="A14" s="76">
        <v>9</v>
      </c>
      <c r="B14" s="66"/>
      <c r="C14" s="66"/>
      <c r="D14" s="25">
        <v>0</v>
      </c>
    </row>
    <row r="15" spans="1:7" ht="30" customHeight="1">
      <c r="A15" s="76">
        <v>10</v>
      </c>
      <c r="B15" s="66"/>
      <c r="C15" s="66"/>
      <c r="D15" s="25">
        <v>0</v>
      </c>
    </row>
    <row r="16" spans="1:7" ht="30" customHeight="1">
      <c r="A16" s="76">
        <v>11</v>
      </c>
      <c r="B16" s="66"/>
      <c r="C16" s="66"/>
      <c r="D16" s="25">
        <v>0</v>
      </c>
    </row>
    <row r="17" spans="1:8" ht="30" customHeight="1">
      <c r="A17" s="76">
        <v>12</v>
      </c>
      <c r="B17" s="66"/>
      <c r="C17" s="66"/>
      <c r="D17" s="25">
        <v>0</v>
      </c>
    </row>
    <row r="18" spans="1:8" s="23" customFormat="1" ht="30" customHeight="1">
      <c r="A18" s="76">
        <v>13</v>
      </c>
      <c r="B18" s="66"/>
      <c r="C18" s="66"/>
      <c r="D18" s="25">
        <v>0</v>
      </c>
    </row>
    <row r="19" spans="1:8" ht="30" customHeight="1">
      <c r="A19" s="76">
        <v>14</v>
      </c>
      <c r="B19" s="66"/>
      <c r="C19" s="66"/>
      <c r="D19" s="25">
        <v>0</v>
      </c>
    </row>
    <row r="20" spans="1:8" ht="30" customHeight="1">
      <c r="A20" s="76">
        <v>15</v>
      </c>
      <c r="B20" s="66"/>
      <c r="C20" s="66"/>
      <c r="D20" s="25">
        <v>0</v>
      </c>
    </row>
    <row r="21" spans="1:8" ht="30" customHeight="1">
      <c r="A21" s="37" t="s">
        <v>20</v>
      </c>
      <c r="B21" s="12"/>
      <c r="C21" s="12"/>
      <c r="D21" s="11">
        <f>SUBTOTAL(109,Begroting_planvorming[Bedrag (ex. BTW)])</f>
        <v>0</v>
      </c>
    </row>
    <row r="22" spans="1:8" ht="30" customHeight="1">
      <c r="A22" s="94" t="s">
        <v>21</v>
      </c>
      <c r="B22" s="94"/>
      <c r="C22" s="94"/>
      <c r="D22" s="94"/>
    </row>
    <row r="23" spans="1:8" ht="30" customHeight="1">
      <c r="A23" s="75" t="s">
        <v>22</v>
      </c>
      <c r="B23" s="77" t="s">
        <v>23</v>
      </c>
      <c r="C23" s="77" t="s">
        <v>24</v>
      </c>
      <c r="D23" s="78" t="s">
        <v>25</v>
      </c>
    </row>
    <row r="24" spans="1:8" ht="30" customHeight="1">
      <c r="A24" s="79" t="s">
        <v>26</v>
      </c>
      <c r="B24" s="68" t="s">
        <v>54</v>
      </c>
      <c r="C24" s="66">
        <v>0</v>
      </c>
      <c r="D24" s="80">
        <f>IFERROR(C24/$D$21,0)</f>
        <v>0</v>
      </c>
    </row>
    <row r="25" spans="1:8" ht="30" customHeight="1">
      <c r="A25" s="79" t="s">
        <v>28</v>
      </c>
      <c r="B25" s="67" t="s">
        <v>29</v>
      </c>
      <c r="C25" s="66">
        <v>0</v>
      </c>
      <c r="D25" s="80">
        <f t="shared" ref="D25:D27" si="0">IFERROR(C25/$D$21,0)</f>
        <v>0</v>
      </c>
    </row>
    <row r="26" spans="1:8" ht="30" customHeight="1">
      <c r="A26" s="40" t="s">
        <v>30</v>
      </c>
      <c r="B26" s="66"/>
      <c r="C26" s="66">
        <v>0</v>
      </c>
      <c r="D26" s="80">
        <f t="shared" si="0"/>
        <v>0</v>
      </c>
    </row>
    <row r="27" spans="1:8" ht="30" customHeight="1">
      <c r="A27" s="40" t="s">
        <v>30</v>
      </c>
      <c r="B27" s="66"/>
      <c r="C27" s="66">
        <v>0</v>
      </c>
      <c r="D27" s="80">
        <f t="shared" si="0"/>
        <v>0</v>
      </c>
      <c r="E27" s="23"/>
      <c r="F27" s="23"/>
      <c r="G27" s="23"/>
      <c r="H27" s="23"/>
    </row>
    <row r="28" spans="1:8" ht="30" customHeight="1">
      <c r="A28" s="37" t="s">
        <v>20</v>
      </c>
      <c r="B28" s="12"/>
      <c r="C28" s="12">
        <f>SUM(Dekkingsplan_planvorming[Bedrag (ex BTW)])</f>
        <v>0</v>
      </c>
      <c r="D28" s="43">
        <f>SUBTOTAL(109,Dekkingsplan_planvorming[Percentage])</f>
        <v>0</v>
      </c>
    </row>
    <row r="29" spans="1:8" ht="30" customHeight="1">
      <c r="A29" s="44" t="s">
        <v>31</v>
      </c>
      <c r="B29" s="81"/>
      <c r="C29" s="81"/>
      <c r="D29" s="81"/>
    </row>
    <row r="30" spans="1:8" ht="30" customHeight="1">
      <c r="A30" s="88" t="s">
        <v>32</v>
      </c>
      <c r="B30" s="88"/>
      <c r="C30" s="88"/>
      <c r="D30" s="88"/>
    </row>
    <row r="31" spans="1:8" ht="18" customHeight="1">
      <c r="A31" s="82" t="s">
        <v>33</v>
      </c>
      <c r="B31" s="83"/>
      <c r="C31" s="83"/>
      <c r="D31" s="47" t="str">
        <f>IF(D21=C28,"JA","NEE")</f>
        <v>JA</v>
      </c>
    </row>
    <row r="32" spans="1:8" ht="18" customHeight="1">
      <c r="A32" s="82" t="s">
        <v>55</v>
      </c>
      <c r="B32" s="82"/>
      <c r="C32" s="84"/>
      <c r="D32" s="47" t="str">
        <f>IF(D24 &lt;=70%,"JA","NEE")</f>
        <v>JA</v>
      </c>
    </row>
    <row r="33" spans="1:8" ht="18">
      <c r="A33" s="82" t="s">
        <v>56</v>
      </c>
      <c r="B33" s="77"/>
      <c r="C33" s="77"/>
      <c r="D33" s="47" t="str">
        <f>IF(C24&lt;=5000,"JA","NEE")</f>
        <v>JA</v>
      </c>
    </row>
    <row r="34" spans="1:8" ht="30" customHeight="1">
      <c r="A34" s="70"/>
      <c r="B34" s="69"/>
      <c r="C34" s="69"/>
      <c r="D34" s="69"/>
    </row>
    <row r="35" spans="1:8" ht="30" customHeight="1">
      <c r="A35" s="70"/>
      <c r="B35" s="69"/>
      <c r="C35" s="69"/>
      <c r="D35" s="69"/>
    </row>
    <row r="36" spans="1:8" ht="30" customHeight="1">
      <c r="A36" s="70"/>
      <c r="B36" s="69"/>
      <c r="C36" s="69"/>
      <c r="D36" s="69"/>
    </row>
    <row r="37" spans="1:8" ht="30" customHeight="1">
      <c r="A37" s="71"/>
      <c r="B37" s="72"/>
      <c r="C37" s="72"/>
      <c r="D37" s="72"/>
    </row>
    <row r="38" spans="1:8" ht="37.9" customHeight="1">
      <c r="A38" s="73"/>
      <c r="B38" s="72"/>
      <c r="C38" s="72"/>
      <c r="D38" s="74"/>
      <c r="E38" s="23"/>
      <c r="F38" s="23"/>
      <c r="G38" s="23"/>
      <c r="H38" s="23"/>
    </row>
    <row r="39" spans="1:8" s="23" customFormat="1" ht="30" customHeight="1">
      <c r="A39" s="31"/>
      <c r="B39" s="31"/>
      <c r="C39" s="31"/>
      <c r="D39" s="31"/>
      <c r="E39" s="16"/>
      <c r="F39" s="16"/>
      <c r="G39" s="16"/>
      <c r="H39" s="16"/>
    </row>
    <row r="40" spans="1:8" ht="48" customHeight="1">
      <c r="A40" s="31"/>
      <c r="B40" s="31"/>
      <c r="C40" s="31"/>
      <c r="D40" s="31"/>
    </row>
    <row r="41" spans="1:8" ht="30" customHeight="1">
      <c r="A41" s="31"/>
      <c r="B41" s="31"/>
      <c r="C41" s="31"/>
      <c r="D41" s="31"/>
    </row>
    <row r="42" spans="1:8" ht="30" customHeight="1">
      <c r="A42" s="90"/>
      <c r="B42" s="90"/>
      <c r="C42" s="90"/>
      <c r="D42" s="92"/>
    </row>
    <row r="43" spans="1:8" ht="30" customHeight="1">
      <c r="A43" s="90"/>
      <c r="B43" s="90"/>
      <c r="C43" s="90"/>
      <c r="D43" s="92"/>
    </row>
    <row r="44" spans="1:8" ht="30" customHeight="1">
      <c r="A44" s="90"/>
      <c r="B44" s="90"/>
      <c r="C44" s="90"/>
      <c r="D44" s="92"/>
    </row>
    <row r="45" spans="1:8" ht="30" customHeight="1">
      <c r="A45" s="90"/>
      <c r="B45" s="90"/>
      <c r="C45" s="90"/>
      <c r="D45" s="92"/>
    </row>
    <row r="46" spans="1:8" ht="30" customHeight="1">
      <c r="A46" s="90"/>
      <c r="B46" s="90"/>
      <c r="C46" s="90"/>
      <c r="D46" s="91"/>
    </row>
    <row r="47" spans="1:8" ht="30" customHeight="1">
      <c r="A47" s="90"/>
      <c r="B47" s="90"/>
      <c r="C47" s="90"/>
      <c r="D47" s="91"/>
    </row>
    <row r="48" spans="1:8" ht="30" customHeight="1"/>
    <row r="49" s="16" customFormat="1" ht="30" customHeight="1"/>
    <row r="50" s="16" customFormat="1" ht="30" customHeight="1"/>
    <row r="51" s="16" customFormat="1" ht="30" customHeight="1"/>
    <row r="52" s="16" customFormat="1" ht="30" customHeight="1"/>
    <row r="53" s="16" customFormat="1" ht="24.95" customHeight="1"/>
    <row r="54" s="16" customFormat="1" ht="24.95" customHeight="1"/>
    <row r="55" s="16" customFormat="1" ht="24.95" customHeight="1"/>
    <row r="56" s="16" customFormat="1" ht="24.95" customHeight="1"/>
    <row r="57" s="16" customFormat="1" ht="24.95" customHeight="1"/>
  </sheetData>
  <sheetProtection algorithmName="SHA-512" hashValue="R05lH+tAHt0i5PkFoOckRHAYkQdsya1lpSdqEG+r3KA2C5aSdreDiRtllP2akhtS5Sq278+DWqsl9J7wgFhp5A==" saltValue="vnn93jFPLhNdqpYiFlvpKA==" spinCount="100000" sheet="1" objects="1" scenarios="1"/>
  <mergeCells count="10">
    <mergeCell ref="A3:D3"/>
    <mergeCell ref="A30:D30"/>
    <mergeCell ref="A46:C47"/>
    <mergeCell ref="D46:D47"/>
    <mergeCell ref="A4:D4"/>
    <mergeCell ref="A22:D22"/>
    <mergeCell ref="A42:C43"/>
    <mergeCell ref="D42:D43"/>
    <mergeCell ref="A44:C45"/>
    <mergeCell ref="D44:D45"/>
  </mergeCells>
  <conditionalFormatting sqref="D31:D33">
    <cfRule type="cellIs" dxfId="32" priority="4" operator="equal">
      <formula>"NEE"</formula>
    </cfRule>
    <cfRule type="cellIs" dxfId="31" priority="5" operator="equal">
      <formula>"JA"</formula>
    </cfRule>
  </conditionalFormatting>
  <conditionalFormatting sqref="D31:D33">
    <cfRule type="cellIs" dxfId="30" priority="2" operator="equal">
      <formula>"NEE"</formula>
    </cfRule>
    <cfRule type="cellIs" dxfId="29" priority="3" operator="equal">
      <formula>"JA"</formula>
    </cfRule>
  </conditionalFormatting>
  <conditionalFormatting sqref="D31:D33">
    <cfRule type="cellIs" dxfId="28" priority="1" operator="equal">
      <formula>"NEE"</formula>
    </cfRule>
  </conditionalFormatting>
  <printOptions horizontalCentered="1"/>
  <pageMargins left="0.4" right="0.4" top="0.4" bottom="0.4" header="0.3" footer="0.5"/>
  <pageSetup paperSize="9" scale="74" fitToHeight="0" orientation="landscape" r:id="rId1"/>
  <headerFooter differentFirst="1">
    <oddFooter>Page &amp;P of &amp;N</oddFooter>
  </headerFooter>
  <rowBreaks count="2" manualBreakCount="2">
    <brk id="21" max="7" man="1"/>
    <brk id="38" max="7" man="1"/>
  </rowBreaks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ec625830-0393-40cf-9517-f15112bf8dda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67B66E3070054A831AF8E24182A1B9" ma:contentTypeVersion="21" ma:contentTypeDescription="Een nieuw document maken." ma:contentTypeScope="" ma:versionID="6b85e5c04e1187034a0d0027e8b18f47">
  <xsd:schema xmlns:xsd="http://www.w3.org/2001/XMLSchema" xmlns:xs="http://www.w3.org/2001/XMLSchema" xmlns:p="http://schemas.microsoft.com/office/2006/metadata/properties" xmlns:ns2="39830bfd-4700-4468-a5ad-127f06d523ad" xmlns:ns3="8d36f655-f1ca-45d8-a6b5-0a05d403233e" targetNamespace="http://schemas.microsoft.com/office/2006/metadata/properties" ma:root="true" ma:fieldsID="f59e2f87b3404e7411cc95b5b0f1f322" ns2:_="" ns3:_="">
    <xsd:import namespace="39830bfd-4700-4468-a5ad-127f06d523ad"/>
    <xsd:import namespace="8d36f655-f1ca-45d8-a6b5-0a05d40323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Ja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30bfd-4700-4468-a5ad-127f06d523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ec625830-0393-40cf-9517-f15112bf8d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Jaar" ma:index="22" nillable="true" ma:displayName="Jaar" ma:format="Dropdown" ma:internalName="Ja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6f655-f1ca-45d8-a6b5-0a05d403233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830bfd-4700-4468-a5ad-127f06d523ad">
      <Terms xmlns="http://schemas.microsoft.com/office/infopath/2007/PartnerControls"/>
    </lcf76f155ced4ddcb4097134ff3c332f>
    <Jaar xmlns="39830bfd-4700-4468-a5ad-127f06d523ad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9621AE-CB15-443F-B25A-4D547B3049F8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32CE3CE-C1BC-45C0-8048-5CBEF85734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830bfd-4700-4468-a5ad-127f06d523ad"/>
    <ds:schemaRef ds:uri="8d36f655-f1ca-45d8-a6b5-0a05d40323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AC7FD9-EBCF-4CC4-BE1C-34B80F7E8353}">
  <ds:schemaRefs>
    <ds:schemaRef ds:uri="http://schemas.microsoft.com/office/2006/metadata/properties"/>
    <ds:schemaRef ds:uri="http://schemas.microsoft.com/office/infopath/2007/PartnerControls"/>
    <ds:schemaRef ds:uri="39830bfd-4700-4468-a5ad-127f06d523ad"/>
  </ds:schemaRefs>
</ds:datastoreItem>
</file>

<file path=customXml/itemProps4.xml><?xml version="1.0" encoding="utf-8"?>
<ds:datastoreItem xmlns:ds="http://schemas.openxmlformats.org/officeDocument/2006/customXml" ds:itemID="{C1766A65-F7C1-4A05-AEB7-FE8822B53F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TM33398600</Templat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7</vt:i4>
      </vt:variant>
    </vt:vector>
  </HeadingPairs>
  <TitlesOfParts>
    <vt:vector size="13" baseType="lpstr">
      <vt:lpstr>Instructie</vt:lpstr>
      <vt:lpstr>A. Gebruiksoptimalisatie</vt:lpstr>
      <vt:lpstr>B. Transformatie Detailhandel</vt:lpstr>
      <vt:lpstr>C. Bedrijfsverplaatsing</vt:lpstr>
      <vt:lpstr>D. Gevelverbetering</vt:lpstr>
      <vt:lpstr>E. Planvorming</vt:lpstr>
      <vt:lpstr>Aanvrager</vt:lpstr>
      <vt:lpstr>Adres_pand</vt:lpstr>
      <vt:lpstr>'A. Gebruiksoptimalisatie'!Afdrukbereik</vt:lpstr>
      <vt:lpstr>'B. Transformatie Detailhandel'!Afdrukbereik</vt:lpstr>
      <vt:lpstr>'C. Bedrijfsverplaatsing'!Afdrukbereik</vt:lpstr>
      <vt:lpstr>'D. Gevelverbetering'!Afdrukbereik</vt:lpstr>
      <vt:lpstr>'E. Planvorming'!Afdrukbereik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2022-11-06T05:34:26Z</dcterms:created>
  <dcterms:modified xsi:type="dcterms:W3CDTF">2024-08-26T12:09:22Z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0x0101002C67B66E3070054A831AF8E24182A1B9</vt:lpwstr>
  </property>
  <property fmtid="{D5CDD505-2E9C-101B-9397-08002B2CF9AE}" pid="3" name="vnl_Documentsoort">
    <vt:lpwstr/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k67d312eaa904eddbf1f8212839adffc">
    <vt:lpwstr/>
  </property>
  <property fmtid="{D5CDD505-2E9C-101B-9397-08002B2CF9AE}" pid="7" name="g714ffc7dad34f8f9a1b8eb36e025103">
    <vt:lpwstr/>
  </property>
  <property fmtid="{D5CDD505-2E9C-101B-9397-08002B2CF9AE}" pid="8" name="vnl_Steekwoord">
    <vt:lpwstr/>
  </property>
</Properties>
</file>